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MTT\"/>
    </mc:Choice>
  </mc:AlternateContent>
  <xr:revisionPtr revIDLastSave="0" documentId="13_ncr:1_{8FF4D0D8-2302-467B-8261-20544F32EC93}" xr6:coauthVersionLast="47" xr6:coauthVersionMax="47" xr10:uidLastSave="{00000000-0000-0000-0000-000000000000}"/>
  <bookViews>
    <workbookView xWindow="-120" yWindow="-120" windowWidth="19440" windowHeight="9825" xr2:uid="{00000000-000D-0000-FFFF-FFFF00000000}"/>
  </bookViews>
  <sheets>
    <sheet name="500 - SAT" sheetId="1" r:id="rId1"/>
    <sheet name="Summary" sheetId="3" r:id="rId2"/>
  </sheets>
  <definedNames>
    <definedName name="October">'500 - SAT'!$A$194:$U$241</definedName>
    <definedName name="_xlnm.Print_Titles" localSheetId="0">'500 - SAT'!$1:$1</definedName>
    <definedName name="September">'500 - SAT'!$A$146:$U$193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2" i="1" l="1"/>
  <c r="S270" i="1"/>
  <c r="S259" i="1"/>
  <c r="S247" i="1"/>
  <c r="S235" i="1"/>
  <c r="S199" i="1"/>
  <c r="S187" i="1"/>
  <c r="S223" i="1"/>
  <c r="S211" i="1"/>
  <c r="S175" i="1"/>
  <c r="S163" i="1"/>
  <c r="S151" i="1"/>
  <c r="S139" i="1"/>
  <c r="S127" i="1"/>
  <c r="S115" i="1"/>
  <c r="S103" i="1"/>
  <c r="S91" i="1"/>
  <c r="S79" i="1"/>
  <c r="S67" i="1"/>
  <c r="S55" i="1"/>
  <c r="S7" i="1"/>
  <c r="S19" i="1"/>
  <c r="S31" i="1"/>
  <c r="D27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U276" i="1"/>
  <c r="D29" i="3" s="1"/>
  <c r="U264" i="1"/>
  <c r="D28" i="3" s="1"/>
  <c r="U252" i="1"/>
  <c r="U240" i="1"/>
  <c r="D26" i="3" s="1"/>
  <c r="U228" i="1"/>
  <c r="D25" i="3" s="1"/>
  <c r="U216" i="1"/>
  <c r="D24" i="3" s="1"/>
  <c r="U204" i="1"/>
  <c r="D23" i="3" s="1"/>
  <c r="U192" i="1"/>
  <c r="D22" i="3" s="1"/>
  <c r="U180" i="1"/>
  <c r="D21" i="3" s="1"/>
  <c r="U168" i="1"/>
  <c r="D20" i="3" s="1"/>
  <c r="U156" i="1"/>
  <c r="D19" i="3" s="1"/>
  <c r="U144" i="1"/>
  <c r="D18" i="3" s="1"/>
  <c r="U96" i="1"/>
  <c r="D14" i="3" s="1"/>
  <c r="U84" i="1"/>
  <c r="D13" i="3" s="1"/>
  <c r="U72" i="1"/>
  <c r="D12" i="3" s="1"/>
  <c r="U60" i="1"/>
  <c r="D11" i="3" s="1"/>
  <c r="U48" i="1"/>
  <c r="D10" i="3" s="1"/>
  <c r="U36" i="1"/>
  <c r="D9" i="3" s="1"/>
  <c r="U12" i="1"/>
  <c r="U13" i="1" s="1"/>
  <c r="U24" i="1"/>
  <c r="D8" i="3" s="1"/>
  <c r="U25" i="1" l="1"/>
  <c r="D7" i="3"/>
  <c r="S276" i="1"/>
  <c r="C29" i="3" s="1"/>
  <c r="M272" i="1"/>
  <c r="Q266" i="1"/>
  <c r="N266" i="1" s="1"/>
  <c r="K266" i="1" s="1"/>
  <c r="H266" i="1" s="1"/>
  <c r="E266" i="1" s="1"/>
  <c r="B266" i="1" s="1"/>
  <c r="T254" i="1" s="1"/>
  <c r="Q254" i="1" s="1"/>
  <c r="N254" i="1" s="1"/>
  <c r="K254" i="1" s="1"/>
  <c r="H254" i="1" s="1"/>
  <c r="E254" i="1" s="1"/>
  <c r="B254" i="1" s="1"/>
  <c r="T242" i="1" s="1"/>
  <c r="Q242" i="1" s="1"/>
  <c r="N242" i="1" s="1"/>
  <c r="K242" i="1" s="1"/>
  <c r="H242" i="1" s="1"/>
  <c r="E242" i="1" s="1"/>
  <c r="B242" i="1" s="1"/>
  <c r="T230" i="1" s="1"/>
  <c r="Q230" i="1" s="1"/>
  <c r="N230" i="1" s="1"/>
  <c r="K230" i="1" s="1"/>
  <c r="H230" i="1" s="1"/>
  <c r="E230" i="1" s="1"/>
  <c r="B230" i="1" s="1"/>
  <c r="S264" i="1"/>
  <c r="C28" i="3" s="1"/>
  <c r="S252" i="1"/>
  <c r="C27" i="3" s="1"/>
  <c r="S240" i="1"/>
  <c r="C26" i="3" s="1"/>
  <c r="S228" i="1"/>
  <c r="C25" i="3" s="1"/>
  <c r="S216" i="1"/>
  <c r="C24" i="3" s="1"/>
  <c r="S204" i="1"/>
  <c r="C23" i="3" s="1"/>
  <c r="S192" i="1"/>
  <c r="C22" i="3" s="1"/>
  <c r="S180" i="1"/>
  <c r="C21" i="3" s="1"/>
  <c r="S168" i="1"/>
  <c r="C20" i="3" s="1"/>
  <c r="S156" i="1"/>
  <c r="C19" i="3" s="1"/>
  <c r="S144" i="1"/>
  <c r="C18" i="3" s="1"/>
  <c r="U132" i="1"/>
  <c r="D17" i="3" s="1"/>
  <c r="S132" i="1"/>
  <c r="C17" i="3" s="1"/>
  <c r="U120" i="1"/>
  <c r="D16" i="3" s="1"/>
  <c r="S120" i="1"/>
  <c r="C16" i="3" s="1"/>
  <c r="U108" i="1"/>
  <c r="D15" i="3" s="1"/>
  <c r="S108" i="1"/>
  <c r="C15" i="3" s="1"/>
  <c r="S96" i="1"/>
  <c r="C14" i="3" s="1"/>
  <c r="S84" i="1"/>
  <c r="C13" i="3" s="1"/>
  <c r="S72" i="1"/>
  <c r="C12" i="3" s="1"/>
  <c r="S60" i="1"/>
  <c r="C11" i="3" s="1"/>
  <c r="S48" i="1"/>
  <c r="C10" i="3" s="1"/>
  <c r="S43" i="1"/>
  <c r="S36" i="1"/>
  <c r="C9" i="3" s="1"/>
  <c r="S24" i="1"/>
  <c r="C8" i="3" s="1"/>
  <c r="S12" i="1"/>
  <c r="S13" i="1" l="1"/>
  <c r="S25" i="1" s="1"/>
  <c r="S37" i="1" s="1"/>
  <c r="S49" i="1" s="1"/>
  <c r="S61" i="1" s="1"/>
  <c r="S73" i="1" s="1"/>
  <c r="S85" i="1" s="1"/>
  <c r="S97" i="1" s="1"/>
  <c r="S109" i="1" s="1"/>
  <c r="S121" i="1" s="1"/>
  <c r="S133" i="1" s="1"/>
  <c r="S145" i="1" s="1"/>
  <c r="S157" i="1" s="1"/>
  <c r="S169" i="1" s="1"/>
  <c r="S181" i="1" s="1"/>
  <c r="S193" i="1" s="1"/>
  <c r="S205" i="1" s="1"/>
  <c r="S217" i="1" s="1"/>
  <c r="S229" i="1" s="1"/>
  <c r="S241" i="1" s="1"/>
  <c r="S253" i="1" s="1"/>
  <c r="S265" i="1" s="1"/>
  <c r="S277" i="1" s="1"/>
  <c r="C7" i="3"/>
  <c r="F20" i="3" s="1"/>
  <c r="T218" i="1"/>
  <c r="Q218" i="1" s="1"/>
  <c r="N218" i="1" s="1"/>
  <c r="K218" i="1" s="1"/>
  <c r="H218" i="1" s="1"/>
  <c r="E218" i="1" s="1"/>
  <c r="B218" i="1" s="1"/>
  <c r="T206" i="1" s="1"/>
  <c r="Q206" i="1" s="1"/>
  <c r="N206" i="1" s="1"/>
  <c r="K206" i="1" s="1"/>
  <c r="H206" i="1" s="1"/>
  <c r="E206" i="1" s="1"/>
  <c r="B206" i="1" s="1"/>
  <c r="T194" i="1" s="1"/>
  <c r="Q194" i="1" s="1"/>
  <c r="N194" i="1" s="1"/>
  <c r="K194" i="1" s="1"/>
  <c r="H194" i="1" s="1"/>
  <c r="E194" i="1" s="1"/>
  <c r="B194" i="1" s="1"/>
  <c r="T182" i="1" s="1"/>
  <c r="Q182" i="1" s="1"/>
  <c r="N182" i="1" s="1"/>
  <c r="K182" i="1" s="1"/>
  <c r="H182" i="1" s="1"/>
  <c r="E182" i="1" s="1"/>
  <c r="B182" i="1" s="1"/>
  <c r="T170" i="1" s="1"/>
  <c r="Q170" i="1" s="1"/>
  <c r="N170" i="1" s="1"/>
  <c r="K170" i="1" s="1"/>
  <c r="H170" i="1" s="1"/>
  <c r="E170" i="1" s="1"/>
  <c r="B170" i="1" s="1"/>
  <c r="T158" i="1" s="1"/>
  <c r="Q158" i="1" s="1"/>
  <c r="N158" i="1" s="1"/>
  <c r="K158" i="1" s="1"/>
  <c r="H158" i="1" s="1"/>
  <c r="E158" i="1" s="1"/>
  <c r="B158" i="1" s="1"/>
  <c r="T146" i="1" s="1"/>
  <c r="Q146" i="1" s="1"/>
  <c r="N146" i="1" s="1"/>
  <c r="K146" i="1" s="1"/>
  <c r="H146" i="1" s="1"/>
  <c r="E146" i="1" s="1"/>
  <c r="B146" i="1" s="1"/>
  <c r="T134" i="1" s="1"/>
  <c r="Q134" i="1" s="1"/>
  <c r="N134" i="1" s="1"/>
  <c r="K134" i="1" s="1"/>
  <c r="H134" i="1" s="1"/>
  <c r="E134" i="1" s="1"/>
  <c r="B134" i="1" s="1"/>
  <c r="T122" i="1" s="1"/>
  <c r="Q122" i="1" s="1"/>
  <c r="N122" i="1" s="1"/>
  <c r="K122" i="1" s="1"/>
  <c r="H122" i="1" s="1"/>
  <c r="E122" i="1" s="1"/>
  <c r="B122" i="1" s="1"/>
  <c r="T110" i="1" s="1"/>
  <c r="Q110" i="1" s="1"/>
  <c r="N110" i="1" s="1"/>
  <c r="K110" i="1" s="1"/>
  <c r="H110" i="1" s="1"/>
  <c r="E110" i="1" s="1"/>
  <c r="B110" i="1" s="1"/>
  <c r="T98" i="1" s="1"/>
  <c r="Q98" i="1" s="1"/>
  <c r="N98" i="1" s="1"/>
  <c r="K98" i="1" s="1"/>
  <c r="H98" i="1" s="1"/>
  <c r="E98" i="1" s="1"/>
  <c r="B98" i="1" s="1"/>
  <c r="T86" i="1" s="1"/>
  <c r="Q86" i="1" s="1"/>
  <c r="N86" i="1" s="1"/>
  <c r="K86" i="1" s="1"/>
  <c r="H86" i="1" s="1"/>
  <c r="E86" i="1" s="1"/>
  <c r="B86" i="1" s="1"/>
  <c r="U37" i="1"/>
  <c r="U49" i="1" s="1"/>
  <c r="U61" i="1" s="1"/>
  <c r="U73" i="1" s="1"/>
  <c r="U85" i="1" s="1"/>
  <c r="U97" i="1" s="1"/>
  <c r="U109" i="1" s="1"/>
  <c r="U121" i="1" s="1"/>
  <c r="U133" i="1" s="1"/>
  <c r="U145" i="1" s="1"/>
  <c r="U157" i="1" s="1"/>
  <c r="U169" i="1" s="1"/>
  <c r="U181" i="1" s="1"/>
  <c r="U193" i="1" s="1"/>
  <c r="U205" i="1" s="1"/>
  <c r="U217" i="1" s="1"/>
  <c r="U229" i="1" s="1"/>
  <c r="U241" i="1" s="1"/>
  <c r="U253" i="1" s="1"/>
  <c r="U265" i="1" s="1"/>
  <c r="U277" i="1" s="1"/>
  <c r="D31" i="3"/>
  <c r="F23" i="3" l="1"/>
  <c r="C31" i="3"/>
  <c r="F31" i="3" s="1"/>
  <c r="F25" i="3"/>
  <c r="F12" i="3"/>
  <c r="F27" i="3"/>
  <c r="F28" i="3"/>
  <c r="F13" i="3"/>
  <c r="F8" i="3"/>
  <c r="F10" i="3"/>
  <c r="F24" i="3"/>
  <c r="F11" i="3"/>
  <c r="F26" i="3"/>
  <c r="F14" i="3"/>
  <c r="F29" i="3"/>
  <c r="F18" i="3"/>
  <c r="F17" i="3"/>
  <c r="F7" i="3"/>
  <c r="F19" i="3"/>
  <c r="F16" i="3"/>
  <c r="F15" i="3"/>
  <c r="F9" i="3"/>
  <c r="F21" i="3"/>
  <c r="F22" i="3"/>
  <c r="T74" i="1" l="1"/>
  <c r="Q74" i="1" s="1"/>
  <c r="N74" i="1" s="1"/>
  <c r="K74" i="1" s="1"/>
  <c r="H74" i="1" s="1"/>
  <c r="E74" i="1" s="1"/>
  <c r="B74" i="1" s="1"/>
  <c r="T62" i="1" s="1"/>
  <c r="Q62" i="1" s="1"/>
  <c r="N62" i="1" s="1"/>
  <c r="K62" i="1" s="1"/>
  <c r="H62" i="1" s="1"/>
  <c r="E62" i="1" s="1"/>
  <c r="B62" i="1" s="1"/>
  <c r="T50" i="1" s="1"/>
  <c r="Q50" i="1" s="1"/>
  <c r="N50" i="1" s="1"/>
  <c r="K50" i="1" s="1"/>
  <c r="H50" i="1" s="1"/>
  <c r="E50" i="1" s="1"/>
  <c r="B50" i="1" s="1"/>
  <c r="T38" i="1" s="1"/>
  <c r="Q38" i="1" s="1"/>
  <c r="N38" i="1" s="1"/>
  <c r="K38" i="1" s="1"/>
  <c r="H38" i="1" s="1"/>
  <c r="E38" i="1" s="1"/>
  <c r="B38" i="1" s="1"/>
  <c r="T26" i="1" s="1"/>
  <c r="Q26" i="1" s="1"/>
  <c r="N26" i="1" s="1"/>
  <c r="K26" i="1" s="1"/>
  <c r="H26" i="1" s="1"/>
  <c r="E26" i="1" s="1"/>
  <c r="B26" i="1" s="1"/>
  <c r="T14" i="1" s="1"/>
  <c r="Q14" i="1" s="1"/>
  <c r="N14" i="1" s="1"/>
  <c r="K14" i="1" s="1"/>
  <c r="H14" i="1" s="1"/>
  <c r="E14" i="1" s="1"/>
  <c r="B14" i="1" s="1"/>
  <c r="T2" i="1" s="1"/>
  <c r="Q2" i="1" s="1"/>
  <c r="N2" i="1" s="1"/>
  <c r="K2" i="1" s="1"/>
  <c r="H2" i="1" s="1"/>
  <c r="E2" i="1" s="1"/>
  <c r="B2" i="1" s="1"/>
</calcChain>
</file>

<file path=xl/sharedStrings.xml><?xml version="1.0" encoding="utf-8"?>
<sst xmlns="http://schemas.openxmlformats.org/spreadsheetml/2006/main" count="689" uniqueCount="44">
  <si>
    <t>Monday</t>
  </si>
  <si>
    <t>Tuesday</t>
  </si>
  <si>
    <t>Wednesday</t>
  </si>
  <si>
    <t>Thursday</t>
  </si>
  <si>
    <t>Friday</t>
  </si>
  <si>
    <t>Saturday</t>
  </si>
  <si>
    <t>Sunday</t>
  </si>
  <si>
    <t>PLN</t>
  </si>
  <si>
    <t>ACT</t>
  </si>
  <si>
    <t>Cross Train</t>
  </si>
  <si>
    <t>Miles</t>
  </si>
  <si>
    <t>Rest</t>
  </si>
  <si>
    <t>WEEK TOTALS</t>
  </si>
  <si>
    <t xml:space="preserve">   Plan   </t>
  </si>
  <si>
    <t xml:space="preserve">  Actual  </t>
  </si>
  <si>
    <t xml:space="preserve">30-45 minutes </t>
  </si>
  <si>
    <t>SEASON TOTALS</t>
  </si>
  <si>
    <t>REST</t>
  </si>
  <si>
    <t>RACE DAY</t>
  </si>
  <si>
    <t>Packet Pick Up</t>
  </si>
  <si>
    <t>3 x 1000</t>
  </si>
  <si>
    <t>VCU Track Open 6-7pm</t>
  </si>
  <si>
    <t>2 x 1600</t>
  </si>
  <si>
    <t>1 x 800</t>
  </si>
  <si>
    <t>1 x 1600</t>
  </si>
  <si>
    <t>2 x 800</t>
  </si>
  <si>
    <t>2 x 1200</t>
  </si>
  <si>
    <t>1 x 1200</t>
  </si>
  <si>
    <t>2 x 600</t>
  </si>
  <si>
    <t>RACE</t>
  </si>
  <si>
    <t>Miles/RACE</t>
  </si>
  <si>
    <t>2 x 400</t>
  </si>
  <si>
    <t>3* x 1600</t>
  </si>
  <si>
    <t>*optional 4th</t>
  </si>
  <si>
    <t xml:space="preserve">high cardio or active </t>
  </si>
  <si>
    <t>weight training</t>
  </si>
  <si>
    <t>SP</t>
  </si>
  <si>
    <t xml:space="preserve">SP or </t>
  </si>
  <si>
    <t>SP or T</t>
  </si>
  <si>
    <t>PU</t>
  </si>
  <si>
    <t xml:space="preserve">PU or </t>
  </si>
  <si>
    <t>or PU</t>
  </si>
  <si>
    <t>PU or T</t>
  </si>
  <si>
    <t>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</si>
</sst>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quotePrefix="1" applyBorder="1"/>
    <xf numFmtId="0" fontId="0" fillId="0" borderId="2" xfId="0" quotePrefix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quotePrefix="1"/>
    <xf numFmtId="0" fontId="0" fillId="0" borderId="7" xfId="0" quotePrefix="1" applyBorder="1"/>
    <xf numFmtId="0" fontId="1" fillId="0" borderId="0" xfId="0" applyFont="1"/>
    <xf numFmtId="0" fontId="1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43" fontId="0" fillId="0" borderId="0" xfId="1" applyFont="1" applyBorder="1"/>
    <xf numFmtId="0" fontId="5" fillId="0" borderId="0" xfId="0" applyFont="1"/>
    <xf numFmtId="14" fontId="0" fillId="0" borderId="1" xfId="0" quotePrefix="1" applyNumberFormat="1" applyBorder="1"/>
    <xf numFmtId="0" fontId="0" fillId="0" borderId="9" xfId="0" applyBorder="1"/>
    <xf numFmtId="0" fontId="6" fillId="0" borderId="0" xfId="0" applyFont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0" fillId="0" borderId="0" xfId="0" applyAlignment="1">
      <alignment horizontal="left"/>
    </xf>
    <xf numFmtId="0" fontId="7" fillId="0" borderId="0" xfId="0" applyFont="1"/>
    <xf numFmtId="0" fontId="0" fillId="0" borderId="4" xfId="0" applyBorder="1" applyAlignment="1">
      <alignment horizontal="right"/>
    </xf>
    <xf numFmtId="16" fontId="0" fillId="0" borderId="4" xfId="0" applyNumberFormat="1" applyBorder="1"/>
    <xf numFmtId="43" fontId="5" fillId="0" borderId="0" xfId="1" applyFont="1" applyBorder="1"/>
    <xf numFmtId="0" fontId="1" fillId="0" borderId="8" xfId="0" applyFont="1" applyBorder="1"/>
    <xf numFmtId="0" fontId="7" fillId="0" borderId="6" xfId="0" applyFont="1" applyBorder="1"/>
    <xf numFmtId="0" fontId="1" fillId="0" borderId="5" xfId="0" applyFont="1" applyBorder="1"/>
    <xf numFmtId="0" fontId="7" fillId="0" borderId="6" xfId="0" applyFont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1" fillId="3" borderId="4" xfId="0" applyFont="1" applyFill="1" applyBorder="1"/>
    <xf numFmtId="0" fontId="1" fillId="2" borderId="3" xfId="0" applyFont="1" applyFill="1" applyBorder="1"/>
    <xf numFmtId="14" fontId="0" fillId="0" borderId="1" xfId="0" quotePrefix="1" applyNumberForma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7" fillId="0" borderId="1" xfId="0" quotePrefix="1" applyNumberFormat="1" applyFont="1" applyBorder="1" applyAlignment="1">
      <alignment horizontal="center"/>
    </xf>
    <xf numFmtId="164" fontId="1" fillId="0" borderId="8" xfId="0" applyNumberFormat="1" applyFont="1" applyBorder="1"/>
    <xf numFmtId="43" fontId="2" fillId="0" borderId="0" xfId="1" applyFont="1" applyBorder="1"/>
    <xf numFmtId="0" fontId="2" fillId="0" borderId="0" xfId="0" applyFont="1"/>
    <xf numFmtId="1" fontId="1" fillId="3" borderId="4" xfId="0" applyNumberFormat="1" applyFont="1" applyFill="1" applyBorder="1"/>
    <xf numFmtId="0" fontId="1" fillId="0" borderId="8" xfId="0" applyFont="1" applyBorder="1" applyAlignment="1">
      <alignment horizontal="right"/>
    </xf>
    <xf numFmtId="0" fontId="5" fillId="4" borderId="0" xfId="0" applyFont="1" applyFill="1"/>
    <xf numFmtId="43" fontId="0" fillId="0" borderId="4" xfId="1" applyFont="1" applyBorder="1" applyAlignment="1">
      <alignment horizontal="left" vertical="top" wrapText="1"/>
    </xf>
    <xf numFmtId="43" fontId="0" fillId="0" borderId="3" xfId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0" fillId="0" borderId="4" xfId="1" applyFont="1" applyBorder="1" applyAlignment="1">
      <alignment horizontal="left" vertical="top"/>
    </xf>
    <xf numFmtId="43" fontId="0" fillId="0" borderId="0" xfId="1" applyFont="1" applyBorder="1" applyAlignment="1">
      <alignment horizontal="left" vertical="top"/>
    </xf>
    <xf numFmtId="43" fontId="0" fillId="0" borderId="3" xfId="1" applyFont="1" applyBorder="1" applyAlignment="1">
      <alignment horizontal="left" vertical="top"/>
    </xf>
    <xf numFmtId="43" fontId="0" fillId="0" borderId="4" xfId="1" applyFont="1" applyBorder="1" applyAlignment="1">
      <alignment horizontal="left" vertical="top" wrapText="1"/>
    </xf>
    <xf numFmtId="43" fontId="0" fillId="0" borderId="0" xfId="1" applyFont="1" applyBorder="1" applyAlignment="1">
      <alignment horizontal="left" vertical="top" wrapText="1"/>
    </xf>
    <xf numFmtId="43" fontId="0" fillId="0" borderId="3" xfId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8" xfId="1" applyFont="1" applyBorder="1" applyAlignment="1">
      <alignment horizontal="left" vertical="top" wrapText="1"/>
    </xf>
    <xf numFmtId="43" fontId="0" fillId="0" borderId="6" xfId="1" applyFont="1" applyBorder="1" applyAlignment="1">
      <alignment horizontal="left" vertical="top" wrapText="1"/>
    </xf>
    <xf numFmtId="43" fontId="0" fillId="0" borderId="5" xfId="1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8"/>
  <sheetViews>
    <sheetView showGridLines="0" tabSelected="1" view="pageLayout" zoomScale="86" zoomScaleNormal="100" zoomScalePageLayoutView="86" workbookViewId="0">
      <selection activeCell="K43" sqref="K43"/>
    </sheetView>
  </sheetViews>
  <sheetFormatPr defaultRowHeight="12.75" x14ac:dyDescent="0.2"/>
  <cols>
    <col min="1" max="1" width="4.7109375" customWidth="1"/>
    <col min="2" max="2" width="15.7109375" customWidth="1"/>
    <col min="3" max="3" width="5.5703125" bestFit="1" customWidth="1"/>
    <col min="4" max="4" width="6.42578125" customWidth="1"/>
    <col min="5" max="5" width="15.7109375" customWidth="1"/>
    <col min="6" max="6" width="5.5703125" bestFit="1" customWidth="1"/>
    <col min="7" max="7" width="4.7109375" customWidth="1"/>
    <col min="8" max="8" width="15.7109375" customWidth="1"/>
    <col min="9" max="9" width="5.5703125" bestFit="1" customWidth="1"/>
    <col min="10" max="10" width="6.7109375" customWidth="1"/>
    <col min="11" max="11" width="15.7109375" customWidth="1"/>
    <col min="12" max="12" width="5.5703125" bestFit="1" customWidth="1"/>
    <col min="13" max="13" width="4.7109375" customWidth="1"/>
    <col min="14" max="14" width="15.7109375" customWidth="1"/>
    <col min="15" max="15" width="5.5703125" bestFit="1" customWidth="1"/>
    <col min="16" max="16" width="4.7109375" customWidth="1"/>
    <col min="17" max="17" width="15.7109375" customWidth="1"/>
    <col min="18" max="18" width="5.5703125" bestFit="1" customWidth="1"/>
    <col min="19" max="19" width="7.85546875" bestFit="1" customWidth="1"/>
    <col min="20" max="20" width="20.7109375" bestFit="1" customWidth="1"/>
    <col min="21" max="21" width="7.42578125" bestFit="1" customWidth="1"/>
  </cols>
  <sheetData>
    <row r="1" spans="1:21" x14ac:dyDescent="0.2">
      <c r="A1" s="30"/>
      <c r="B1" s="30" t="s">
        <v>0</v>
      </c>
      <c r="C1" s="30"/>
      <c r="D1" s="30"/>
      <c r="E1" s="30" t="s">
        <v>1</v>
      </c>
      <c r="F1" s="30"/>
      <c r="G1" s="30"/>
      <c r="H1" s="30" t="s">
        <v>2</v>
      </c>
      <c r="I1" s="30"/>
      <c r="J1" s="30"/>
      <c r="K1" s="30" t="s">
        <v>3</v>
      </c>
      <c r="L1" s="30"/>
      <c r="M1" s="30"/>
      <c r="N1" s="30" t="s">
        <v>4</v>
      </c>
      <c r="O1" s="30"/>
      <c r="P1" s="30"/>
      <c r="Q1" s="30" t="s">
        <v>5</v>
      </c>
      <c r="R1" s="30"/>
      <c r="S1" s="30"/>
      <c r="T1" s="30" t="s">
        <v>6</v>
      </c>
      <c r="U1" s="5"/>
    </row>
    <row r="2" spans="1:21" x14ac:dyDescent="0.2">
      <c r="A2" s="7"/>
      <c r="B2" s="17">
        <f>+E2-1</f>
        <v>45082</v>
      </c>
      <c r="C2" s="2"/>
      <c r="D2" s="1"/>
      <c r="E2" s="17">
        <f>+H2-1</f>
        <v>45083</v>
      </c>
      <c r="F2" s="1"/>
      <c r="G2" s="7"/>
      <c r="H2" s="17">
        <f>+K2-1</f>
        <v>45084</v>
      </c>
      <c r="I2" s="2"/>
      <c r="J2" s="1"/>
      <c r="K2" s="17">
        <f>+N2-1</f>
        <v>45085</v>
      </c>
      <c r="L2" s="1"/>
      <c r="M2" s="7"/>
      <c r="N2" s="17">
        <f>+Q2-1</f>
        <v>45086</v>
      </c>
      <c r="O2" s="1"/>
      <c r="P2" s="7"/>
      <c r="Q2" s="17">
        <f>+T2-1</f>
        <v>45087</v>
      </c>
      <c r="R2" s="1"/>
      <c r="S2" s="7"/>
      <c r="T2" s="37">
        <f>+B14-1</f>
        <v>45088</v>
      </c>
      <c r="U2" s="2"/>
    </row>
    <row r="3" spans="1:21" x14ac:dyDescent="0.2">
      <c r="A3" s="11" t="s">
        <v>7</v>
      </c>
      <c r="C3" s="10" t="s">
        <v>8</v>
      </c>
      <c r="D3" s="12" t="s">
        <v>7</v>
      </c>
      <c r="F3" s="13" t="s">
        <v>8</v>
      </c>
      <c r="G3" s="12" t="s">
        <v>7</v>
      </c>
      <c r="I3" s="13" t="s">
        <v>8</v>
      </c>
      <c r="J3" s="12" t="s">
        <v>7</v>
      </c>
      <c r="L3" s="13" t="s">
        <v>8</v>
      </c>
      <c r="M3" s="12" t="s">
        <v>7</v>
      </c>
      <c r="O3" s="13" t="s">
        <v>8</v>
      </c>
      <c r="P3" s="12" t="s">
        <v>7</v>
      </c>
      <c r="R3" s="13" t="s">
        <v>8</v>
      </c>
      <c r="S3" s="12" t="s">
        <v>7</v>
      </c>
      <c r="U3" s="13" t="s">
        <v>8</v>
      </c>
    </row>
    <row r="4" spans="1:21" x14ac:dyDescent="0.2">
      <c r="A4" s="11"/>
      <c r="C4" s="10"/>
      <c r="D4" s="14"/>
      <c r="F4" s="14"/>
      <c r="G4" s="12"/>
      <c r="I4" s="13"/>
      <c r="J4" s="14"/>
      <c r="L4" s="14"/>
      <c r="M4" s="12"/>
      <c r="O4" s="14"/>
      <c r="P4" s="21"/>
      <c r="R4" s="13"/>
      <c r="S4" s="21"/>
      <c r="U4" s="13"/>
    </row>
    <row r="5" spans="1:21" x14ac:dyDescent="0.2">
      <c r="A5" s="33"/>
      <c r="B5" t="s">
        <v>11</v>
      </c>
      <c r="C5" s="32"/>
      <c r="D5" s="34">
        <v>3</v>
      </c>
      <c r="E5" s="16" t="s">
        <v>10</v>
      </c>
      <c r="F5" s="31"/>
      <c r="G5" s="33">
        <v>3</v>
      </c>
      <c r="H5" s="16" t="s">
        <v>10</v>
      </c>
      <c r="I5" s="32"/>
      <c r="J5" s="34">
        <v>3</v>
      </c>
      <c r="K5" s="16" t="s">
        <v>10</v>
      </c>
      <c r="L5" s="31"/>
      <c r="M5" s="33"/>
      <c r="N5" t="s">
        <v>11</v>
      </c>
      <c r="O5" s="31"/>
      <c r="P5" s="33">
        <v>6</v>
      </c>
      <c r="Q5" s="16" t="s">
        <v>10</v>
      </c>
      <c r="R5" s="32"/>
      <c r="S5" s="33"/>
      <c r="T5" t="s">
        <v>9</v>
      </c>
      <c r="U5" s="32"/>
    </row>
    <row r="6" spans="1:21" x14ac:dyDescent="0.2">
      <c r="A6" s="4"/>
      <c r="C6" s="3"/>
      <c r="E6" s="26" t="s">
        <v>36</v>
      </c>
      <c r="G6" s="4"/>
      <c r="H6" s="26" t="s">
        <v>36</v>
      </c>
      <c r="I6" s="3"/>
      <c r="J6" s="25"/>
      <c r="K6" s="26" t="s">
        <v>36</v>
      </c>
      <c r="M6" s="4"/>
      <c r="P6" s="4"/>
      <c r="Q6" s="16" t="s">
        <v>36</v>
      </c>
      <c r="S6" s="4"/>
      <c r="T6" t="s">
        <v>15</v>
      </c>
      <c r="U6" s="3"/>
    </row>
    <row r="7" spans="1:21" x14ac:dyDescent="0.2">
      <c r="A7" s="97"/>
      <c r="B7" s="80"/>
      <c r="C7" s="81"/>
      <c r="D7" s="97"/>
      <c r="E7" s="80"/>
      <c r="F7" s="81"/>
      <c r="G7" s="97"/>
      <c r="H7" s="80"/>
      <c r="I7" s="81"/>
      <c r="J7" s="97"/>
      <c r="K7" s="80"/>
      <c r="L7" s="81"/>
      <c r="M7" s="97"/>
      <c r="N7" s="80"/>
      <c r="O7" s="81"/>
      <c r="P7" s="97"/>
      <c r="Q7" s="80"/>
      <c r="R7" s="81"/>
      <c r="S7" s="48" t="str">
        <f>IF(U5=0," ",+T6/U5)</f>
        <v xml:space="preserve"> </v>
      </c>
      <c r="T7" s="43" t="s">
        <v>34</v>
      </c>
      <c r="U7" s="49"/>
    </row>
    <row r="8" spans="1:21" x14ac:dyDescent="0.2">
      <c r="A8" s="79"/>
      <c r="B8" s="80"/>
      <c r="C8" s="81"/>
      <c r="D8" s="79"/>
      <c r="E8" s="80"/>
      <c r="F8" s="81"/>
      <c r="G8" s="79"/>
      <c r="H8" s="80"/>
      <c r="I8" s="81"/>
      <c r="J8" s="79"/>
      <c r="K8" s="80"/>
      <c r="L8" s="81"/>
      <c r="M8" s="79"/>
      <c r="N8" s="80"/>
      <c r="O8" s="81"/>
      <c r="P8" s="79"/>
      <c r="Q8" s="80"/>
      <c r="R8" s="81"/>
      <c r="S8" s="48"/>
      <c r="T8" s="15" t="s">
        <v>35</v>
      </c>
      <c r="U8" s="49"/>
    </row>
    <row r="9" spans="1:21" x14ac:dyDescent="0.2">
      <c r="A9" s="79"/>
      <c r="B9" s="80"/>
      <c r="C9" s="81"/>
      <c r="D9" s="79"/>
      <c r="E9" s="80"/>
      <c r="F9" s="81"/>
      <c r="G9" s="79"/>
      <c r="H9" s="80"/>
      <c r="I9" s="81"/>
      <c r="J9" s="79"/>
      <c r="K9" s="80"/>
      <c r="L9" s="81"/>
      <c r="M9" s="79"/>
      <c r="N9" s="80"/>
      <c r="O9" s="81"/>
      <c r="P9" s="79"/>
      <c r="Q9" s="80"/>
      <c r="R9" s="81"/>
      <c r="S9" s="91"/>
      <c r="T9" s="92"/>
      <c r="U9" s="93"/>
    </row>
    <row r="10" spans="1:21" x14ac:dyDescent="0.2">
      <c r="A10" s="79"/>
      <c r="B10" s="80"/>
      <c r="C10" s="81"/>
      <c r="D10" s="79"/>
      <c r="E10" s="80"/>
      <c r="F10" s="81"/>
      <c r="G10" s="79"/>
      <c r="H10" s="80"/>
      <c r="I10" s="81"/>
      <c r="J10" s="79"/>
      <c r="K10" s="80"/>
      <c r="L10" s="81"/>
      <c r="M10" s="79"/>
      <c r="N10" s="80"/>
      <c r="O10" s="81"/>
      <c r="P10" s="79"/>
      <c r="Q10" s="80"/>
      <c r="R10" s="81"/>
      <c r="S10" s="91"/>
      <c r="T10" s="92"/>
      <c r="U10" s="93"/>
    </row>
    <row r="11" spans="1:21" x14ac:dyDescent="0.2">
      <c r="A11" s="79"/>
      <c r="B11" s="80"/>
      <c r="C11" s="81"/>
      <c r="D11" s="79"/>
      <c r="E11" s="80"/>
      <c r="F11" s="81"/>
      <c r="G11" s="79"/>
      <c r="H11" s="80"/>
      <c r="I11" s="81"/>
      <c r="J11" s="79"/>
      <c r="K11" s="80"/>
      <c r="L11" s="81"/>
      <c r="M11" s="79"/>
      <c r="N11" s="80"/>
      <c r="O11" s="81"/>
      <c r="P11" s="79"/>
      <c r="Q11" s="80"/>
      <c r="R11" s="81"/>
      <c r="S11" s="91"/>
      <c r="T11" s="92"/>
      <c r="U11" s="93"/>
    </row>
    <row r="12" spans="1:21" x14ac:dyDescent="0.2">
      <c r="A12" s="79"/>
      <c r="B12" s="80"/>
      <c r="C12" s="81"/>
      <c r="D12" s="79"/>
      <c r="E12" s="80"/>
      <c r="F12" s="81"/>
      <c r="G12" s="79"/>
      <c r="H12" s="80"/>
      <c r="I12" s="81"/>
      <c r="J12" s="79"/>
      <c r="K12" s="80"/>
      <c r="L12" s="81"/>
      <c r="M12" s="79"/>
      <c r="N12" s="80"/>
      <c r="O12" s="81"/>
      <c r="P12" s="79"/>
      <c r="Q12" s="80"/>
      <c r="R12" s="81"/>
      <c r="S12" s="35">
        <f>+S5+P5+M5+J5+G5+D5+A5</f>
        <v>15</v>
      </c>
      <c r="T12" s="8" t="s">
        <v>12</v>
      </c>
      <c r="U12" s="36">
        <f>+U5+R5+O5+L5+I5+F5+C5</f>
        <v>0</v>
      </c>
    </row>
    <row r="13" spans="1:21" x14ac:dyDescent="0.2">
      <c r="A13" s="82"/>
      <c r="B13" s="83"/>
      <c r="C13" s="84"/>
      <c r="D13" s="82"/>
      <c r="E13" s="83"/>
      <c r="F13" s="84"/>
      <c r="G13" s="82"/>
      <c r="H13" s="83"/>
      <c r="I13" s="84"/>
      <c r="J13" s="82"/>
      <c r="K13" s="83"/>
      <c r="L13" s="84"/>
      <c r="M13" s="82"/>
      <c r="N13" s="83"/>
      <c r="O13" s="84"/>
      <c r="P13" s="82"/>
      <c r="Q13" s="83"/>
      <c r="R13" s="84"/>
      <c r="S13" s="20">
        <f>S12</f>
        <v>15</v>
      </c>
      <c r="T13" s="23" t="s">
        <v>16</v>
      </c>
      <c r="U13" s="9">
        <f>U12</f>
        <v>0</v>
      </c>
    </row>
    <row r="14" spans="1:21" x14ac:dyDescent="0.2">
      <c r="A14" s="38"/>
      <c r="B14" s="37">
        <f>+E14-1</f>
        <v>45089</v>
      </c>
      <c r="C14" s="39"/>
      <c r="D14" s="40"/>
      <c r="E14" s="37">
        <f>+H14-1</f>
        <v>45090</v>
      </c>
      <c r="F14" s="40"/>
      <c r="G14" s="38"/>
      <c r="H14" s="37">
        <f>+K14-1</f>
        <v>45091</v>
      </c>
      <c r="I14" s="39"/>
      <c r="J14" s="40"/>
      <c r="K14" s="37">
        <f>+N14-1</f>
        <v>45092</v>
      </c>
      <c r="L14" s="40"/>
      <c r="M14" s="38"/>
      <c r="N14" s="37">
        <f>+Q14-1</f>
        <v>45093</v>
      </c>
      <c r="O14" s="40"/>
      <c r="P14" s="38"/>
      <c r="Q14" s="37">
        <f>+T14-1</f>
        <v>45094</v>
      </c>
      <c r="R14" s="40"/>
      <c r="S14" s="38"/>
      <c r="T14" s="37">
        <f>+B26-1</f>
        <v>45095</v>
      </c>
      <c r="U14" s="2"/>
    </row>
    <row r="15" spans="1:21" x14ac:dyDescent="0.2">
      <c r="A15" s="11" t="s">
        <v>7</v>
      </c>
      <c r="C15" s="10" t="s">
        <v>8</v>
      </c>
      <c r="D15" s="12" t="s">
        <v>7</v>
      </c>
      <c r="F15" s="13" t="s">
        <v>8</v>
      </c>
      <c r="G15" s="12" t="s">
        <v>7</v>
      </c>
      <c r="I15" s="13" t="s">
        <v>8</v>
      </c>
      <c r="J15" s="12" t="s">
        <v>7</v>
      </c>
      <c r="L15" s="13" t="s">
        <v>8</v>
      </c>
      <c r="M15" s="12" t="s">
        <v>7</v>
      </c>
      <c r="O15" s="13" t="s">
        <v>8</v>
      </c>
      <c r="P15" s="12" t="s">
        <v>7</v>
      </c>
      <c r="R15" s="13" t="s">
        <v>8</v>
      </c>
      <c r="S15" s="12" t="s">
        <v>7</v>
      </c>
      <c r="U15" s="13" t="s">
        <v>8</v>
      </c>
    </row>
    <row r="16" spans="1:21" x14ac:dyDescent="0.2">
      <c r="A16" s="11"/>
      <c r="C16" s="10"/>
      <c r="D16" s="14"/>
      <c r="F16" s="14"/>
      <c r="G16" s="12"/>
      <c r="I16" s="13"/>
      <c r="J16" s="14"/>
      <c r="L16" s="14"/>
      <c r="M16" s="12"/>
      <c r="O16" s="14"/>
      <c r="P16" s="21"/>
      <c r="R16" s="13"/>
      <c r="S16" s="21"/>
      <c r="U16" s="13"/>
    </row>
    <row r="17" spans="1:21" x14ac:dyDescent="0.2">
      <c r="A17" s="33"/>
      <c r="B17" t="s">
        <v>11</v>
      </c>
      <c r="C17" s="32"/>
      <c r="D17" s="34">
        <v>3</v>
      </c>
      <c r="E17" s="16" t="s">
        <v>10</v>
      </c>
      <c r="F17" s="31"/>
      <c r="G17" s="33">
        <v>3</v>
      </c>
      <c r="H17" s="16" t="s">
        <v>10</v>
      </c>
      <c r="I17" s="32"/>
      <c r="J17" s="34">
        <v>3</v>
      </c>
      <c r="K17" s="16" t="s">
        <v>10</v>
      </c>
      <c r="L17" s="31"/>
      <c r="M17" s="33"/>
      <c r="N17" t="s">
        <v>11</v>
      </c>
      <c r="O17" s="31"/>
      <c r="P17" s="33">
        <v>4</v>
      </c>
      <c r="Q17" s="16" t="s">
        <v>10</v>
      </c>
      <c r="R17" s="32"/>
      <c r="S17" s="33"/>
      <c r="T17" t="s">
        <v>9</v>
      </c>
      <c r="U17" s="32"/>
    </row>
    <row r="18" spans="1:21" x14ac:dyDescent="0.2">
      <c r="A18" s="4"/>
      <c r="C18" s="3"/>
      <c r="E18" s="26" t="s">
        <v>36</v>
      </c>
      <c r="G18" s="4"/>
      <c r="H18" s="26" t="s">
        <v>36</v>
      </c>
      <c r="I18" s="3"/>
      <c r="J18" s="25"/>
      <c r="K18" s="26" t="s">
        <v>36</v>
      </c>
      <c r="M18" s="4"/>
      <c r="P18" s="4"/>
      <c r="Q18" s="16" t="s">
        <v>36</v>
      </c>
      <c r="S18" s="4"/>
      <c r="T18" t="s">
        <v>15</v>
      </c>
      <c r="U18" s="3"/>
    </row>
    <row r="19" spans="1:21" x14ac:dyDescent="0.2">
      <c r="A19" s="97"/>
      <c r="B19" s="80"/>
      <c r="C19" s="81"/>
      <c r="D19" s="97"/>
      <c r="E19" s="80"/>
      <c r="F19" s="81"/>
      <c r="G19" s="97"/>
      <c r="H19" s="80"/>
      <c r="I19" s="81"/>
      <c r="J19" s="97"/>
      <c r="K19" s="80"/>
      <c r="L19" s="81"/>
      <c r="M19" s="97"/>
      <c r="N19" s="80"/>
      <c r="O19" s="81"/>
      <c r="P19" s="97"/>
      <c r="Q19" s="80"/>
      <c r="R19" s="81"/>
      <c r="S19" s="94" t="str">
        <f>IF(U17=0," ",+T18/U17)</f>
        <v xml:space="preserve"> </v>
      </c>
      <c r="T19" s="95"/>
      <c r="U19" s="96"/>
    </row>
    <row r="20" spans="1:21" x14ac:dyDescent="0.2">
      <c r="A20" s="79"/>
      <c r="B20" s="80"/>
      <c r="C20" s="81"/>
      <c r="D20" s="79"/>
      <c r="E20" s="80"/>
      <c r="F20" s="81"/>
      <c r="G20" s="79"/>
      <c r="H20" s="80"/>
      <c r="I20" s="81"/>
      <c r="J20" s="79"/>
      <c r="K20" s="80"/>
      <c r="L20" s="81"/>
      <c r="M20" s="79"/>
      <c r="N20" s="80"/>
      <c r="O20" s="81"/>
      <c r="P20" s="79"/>
      <c r="Q20" s="80"/>
      <c r="R20" s="81"/>
      <c r="S20" s="94"/>
      <c r="T20" s="95"/>
      <c r="U20" s="96"/>
    </row>
    <row r="21" spans="1:21" x14ac:dyDescent="0.2">
      <c r="A21" s="79"/>
      <c r="B21" s="80"/>
      <c r="C21" s="81"/>
      <c r="D21" s="79"/>
      <c r="E21" s="80"/>
      <c r="F21" s="81"/>
      <c r="G21" s="79"/>
      <c r="H21" s="80"/>
      <c r="I21" s="81"/>
      <c r="J21" s="79"/>
      <c r="K21" s="80"/>
      <c r="L21" s="81"/>
      <c r="M21" s="79"/>
      <c r="N21" s="80"/>
      <c r="O21" s="81"/>
      <c r="P21" s="79"/>
      <c r="Q21" s="80"/>
      <c r="R21" s="81"/>
      <c r="S21" s="94"/>
      <c r="T21" s="95"/>
      <c r="U21" s="96"/>
    </row>
    <row r="22" spans="1:21" x14ac:dyDescent="0.2">
      <c r="A22" s="79"/>
      <c r="B22" s="80"/>
      <c r="C22" s="81"/>
      <c r="D22" s="79"/>
      <c r="E22" s="80"/>
      <c r="F22" s="81"/>
      <c r="G22" s="79"/>
      <c r="H22" s="80"/>
      <c r="I22" s="81"/>
      <c r="J22" s="79"/>
      <c r="K22" s="80"/>
      <c r="L22" s="81"/>
      <c r="M22" s="79"/>
      <c r="N22" s="80"/>
      <c r="O22" s="81"/>
      <c r="P22" s="79"/>
      <c r="Q22" s="80"/>
      <c r="R22" s="81"/>
      <c r="S22" s="94"/>
      <c r="T22" s="95"/>
      <c r="U22" s="96"/>
    </row>
    <row r="23" spans="1:21" x14ac:dyDescent="0.2">
      <c r="A23" s="79"/>
      <c r="B23" s="80"/>
      <c r="C23" s="81"/>
      <c r="D23" s="79"/>
      <c r="E23" s="80"/>
      <c r="F23" s="81"/>
      <c r="G23" s="79"/>
      <c r="H23" s="80"/>
      <c r="I23" s="81"/>
      <c r="J23" s="79"/>
      <c r="K23" s="80"/>
      <c r="L23" s="81"/>
      <c r="M23" s="79"/>
      <c r="N23" s="80"/>
      <c r="O23" s="81"/>
      <c r="P23" s="79"/>
      <c r="Q23" s="80"/>
      <c r="R23" s="81"/>
      <c r="S23" s="94"/>
      <c r="T23" s="95"/>
      <c r="U23" s="96"/>
    </row>
    <row r="24" spans="1:21" x14ac:dyDescent="0.2">
      <c r="A24" s="79"/>
      <c r="B24" s="80"/>
      <c r="C24" s="81"/>
      <c r="D24" s="79"/>
      <c r="E24" s="80"/>
      <c r="F24" s="81"/>
      <c r="G24" s="79"/>
      <c r="H24" s="80"/>
      <c r="I24" s="81"/>
      <c r="J24" s="79"/>
      <c r="K24" s="80"/>
      <c r="L24" s="81"/>
      <c r="M24" s="79"/>
      <c r="N24" s="80"/>
      <c r="O24" s="81"/>
      <c r="P24" s="79"/>
      <c r="Q24" s="80"/>
      <c r="R24" s="81"/>
      <c r="S24" s="35">
        <f>+S17+P17+M17+J17+G17+D17+A17</f>
        <v>13</v>
      </c>
      <c r="T24" s="8" t="s">
        <v>12</v>
      </c>
      <c r="U24" s="36">
        <f>+U17+R17+O17+L17+I17+F17+C17</f>
        <v>0</v>
      </c>
    </row>
    <row r="25" spans="1:21" x14ac:dyDescent="0.2">
      <c r="A25" s="82"/>
      <c r="B25" s="83"/>
      <c r="C25" s="84"/>
      <c r="D25" s="82"/>
      <c r="E25" s="83"/>
      <c r="F25" s="84"/>
      <c r="G25" s="82"/>
      <c r="H25" s="83"/>
      <c r="I25" s="84"/>
      <c r="J25" s="82"/>
      <c r="K25" s="83"/>
      <c r="L25" s="84"/>
      <c r="M25" s="82"/>
      <c r="N25" s="83"/>
      <c r="O25" s="84"/>
      <c r="P25" s="82"/>
      <c r="Q25" s="83"/>
      <c r="R25" s="84"/>
      <c r="S25" s="20">
        <f>S13+S24</f>
        <v>28</v>
      </c>
      <c r="T25" s="23" t="s">
        <v>16</v>
      </c>
      <c r="U25" s="9">
        <f>U13+U24</f>
        <v>0</v>
      </c>
    </row>
    <row r="26" spans="1:21" x14ac:dyDescent="0.2">
      <c r="A26" s="38"/>
      <c r="B26" s="37">
        <f>+E26-1</f>
        <v>45096</v>
      </c>
      <c r="C26" s="39"/>
      <c r="D26" s="40"/>
      <c r="E26" s="37">
        <f>+H26-1</f>
        <v>45097</v>
      </c>
      <c r="F26" s="40"/>
      <c r="G26" s="38"/>
      <c r="H26" s="37">
        <f>+K26-1</f>
        <v>45098</v>
      </c>
      <c r="I26" s="39"/>
      <c r="J26" s="40"/>
      <c r="K26" s="37">
        <f>+N26-1</f>
        <v>45099</v>
      </c>
      <c r="L26" s="40"/>
      <c r="M26" s="38"/>
      <c r="N26" s="37">
        <f>+Q26-1</f>
        <v>45100</v>
      </c>
      <c r="O26" s="40"/>
      <c r="P26" s="38"/>
      <c r="Q26" s="37">
        <f>+T26-1</f>
        <v>45101</v>
      </c>
      <c r="R26" s="40"/>
      <c r="S26" s="38"/>
      <c r="T26" s="37">
        <f>+B38-1</f>
        <v>45102</v>
      </c>
      <c r="U26" s="2"/>
    </row>
    <row r="27" spans="1:21" x14ac:dyDescent="0.2">
      <c r="A27" s="11" t="s">
        <v>7</v>
      </c>
      <c r="C27" s="10" t="s">
        <v>8</v>
      </c>
      <c r="D27" s="12" t="s">
        <v>7</v>
      </c>
      <c r="F27" s="13" t="s">
        <v>8</v>
      </c>
      <c r="G27" s="12" t="s">
        <v>7</v>
      </c>
      <c r="I27" s="13" t="s">
        <v>8</v>
      </c>
      <c r="J27" s="12" t="s">
        <v>7</v>
      </c>
      <c r="L27" s="13" t="s">
        <v>8</v>
      </c>
      <c r="M27" s="12" t="s">
        <v>7</v>
      </c>
      <c r="O27" s="13" t="s">
        <v>8</v>
      </c>
      <c r="P27" s="12" t="s">
        <v>7</v>
      </c>
      <c r="R27" s="13" t="s">
        <v>8</v>
      </c>
      <c r="S27" s="12" t="s">
        <v>7</v>
      </c>
      <c r="U27" s="13" t="s">
        <v>8</v>
      </c>
    </row>
    <row r="28" spans="1:21" x14ac:dyDescent="0.2">
      <c r="A28" s="11"/>
      <c r="C28" s="10"/>
      <c r="D28" s="14"/>
      <c r="F28" s="14"/>
      <c r="G28" s="12"/>
      <c r="I28" s="13"/>
      <c r="J28" s="14"/>
      <c r="L28" s="14"/>
      <c r="M28" s="12"/>
      <c r="O28" s="14"/>
      <c r="P28" s="21"/>
      <c r="R28" s="13"/>
      <c r="S28" s="21"/>
      <c r="U28" s="13"/>
    </row>
    <row r="29" spans="1:21" x14ac:dyDescent="0.2">
      <c r="A29" s="33"/>
      <c r="B29" t="s">
        <v>11</v>
      </c>
      <c r="C29" s="32"/>
      <c r="D29" s="34">
        <v>3</v>
      </c>
      <c r="E29" s="16" t="s">
        <v>10</v>
      </c>
      <c r="F29" s="31"/>
      <c r="G29" s="33">
        <v>3</v>
      </c>
      <c r="H29" s="16" t="s">
        <v>10</v>
      </c>
      <c r="I29" s="32"/>
      <c r="J29" s="34">
        <v>3</v>
      </c>
      <c r="K29" s="16" t="s">
        <v>10</v>
      </c>
      <c r="L29" s="31"/>
      <c r="M29" s="33"/>
      <c r="N29" t="s">
        <v>11</v>
      </c>
      <c r="O29" s="31"/>
      <c r="P29" s="33">
        <v>7</v>
      </c>
      <c r="Q29" s="16" t="s">
        <v>10</v>
      </c>
      <c r="R29" s="32"/>
      <c r="S29" s="33"/>
      <c r="T29" t="s">
        <v>9</v>
      </c>
      <c r="U29" s="32"/>
    </row>
    <row r="30" spans="1:21" x14ac:dyDescent="0.2">
      <c r="A30" s="4"/>
      <c r="C30" s="3"/>
      <c r="E30" s="26" t="s">
        <v>36</v>
      </c>
      <c r="G30" s="4"/>
      <c r="H30" s="43" t="s">
        <v>39</v>
      </c>
      <c r="I30" s="3"/>
      <c r="J30" s="25"/>
      <c r="K30" s="26" t="s">
        <v>36</v>
      </c>
      <c r="M30" s="4"/>
      <c r="P30" s="4"/>
      <c r="Q30" s="16" t="s">
        <v>36</v>
      </c>
      <c r="S30" s="4"/>
      <c r="T30" t="s">
        <v>15</v>
      </c>
      <c r="U30" s="3"/>
    </row>
    <row r="31" spans="1:21" x14ac:dyDescent="0.2">
      <c r="A31" s="97"/>
      <c r="B31" s="80"/>
      <c r="C31" s="81"/>
      <c r="D31" s="97"/>
      <c r="E31" s="80"/>
      <c r="F31" s="81"/>
      <c r="G31" s="97"/>
      <c r="H31" s="80"/>
      <c r="I31" s="81"/>
      <c r="J31" s="97"/>
      <c r="K31" s="80"/>
      <c r="L31" s="81"/>
      <c r="M31" s="97"/>
      <c r="N31" s="80"/>
      <c r="O31" s="81"/>
      <c r="P31" s="97"/>
      <c r="Q31" s="80"/>
      <c r="R31" s="81"/>
      <c r="S31" s="94" t="str">
        <f>IF(U29=0," ",+T30/U29)</f>
        <v xml:space="preserve"> </v>
      </c>
      <c r="T31" s="95"/>
      <c r="U31" s="96"/>
    </row>
    <row r="32" spans="1:21" x14ac:dyDescent="0.2">
      <c r="A32" s="79"/>
      <c r="B32" s="80"/>
      <c r="C32" s="81"/>
      <c r="D32" s="79"/>
      <c r="E32" s="80"/>
      <c r="F32" s="81"/>
      <c r="G32" s="79"/>
      <c r="H32" s="80"/>
      <c r="I32" s="81"/>
      <c r="J32" s="79"/>
      <c r="K32" s="80"/>
      <c r="L32" s="81"/>
      <c r="M32" s="79"/>
      <c r="N32" s="80"/>
      <c r="O32" s="81"/>
      <c r="P32" s="79"/>
      <c r="Q32" s="80"/>
      <c r="R32" s="81"/>
      <c r="S32" s="94"/>
      <c r="T32" s="95"/>
      <c r="U32" s="96"/>
    </row>
    <row r="33" spans="1:21" x14ac:dyDescent="0.2">
      <c r="A33" s="79"/>
      <c r="B33" s="80"/>
      <c r="C33" s="81"/>
      <c r="D33" s="79"/>
      <c r="E33" s="80"/>
      <c r="F33" s="81"/>
      <c r="G33" s="79"/>
      <c r="H33" s="80"/>
      <c r="I33" s="81"/>
      <c r="J33" s="79"/>
      <c r="K33" s="80"/>
      <c r="L33" s="81"/>
      <c r="M33" s="79"/>
      <c r="N33" s="80"/>
      <c r="O33" s="81"/>
      <c r="P33" s="79"/>
      <c r="Q33" s="80"/>
      <c r="R33" s="81"/>
      <c r="S33" s="94"/>
      <c r="T33" s="95"/>
      <c r="U33" s="96"/>
    </row>
    <row r="34" spans="1:21" x14ac:dyDescent="0.2">
      <c r="A34" s="79"/>
      <c r="B34" s="80"/>
      <c r="C34" s="81"/>
      <c r="D34" s="79"/>
      <c r="E34" s="80"/>
      <c r="F34" s="81"/>
      <c r="G34" s="79"/>
      <c r="H34" s="80"/>
      <c r="I34" s="81"/>
      <c r="J34" s="79"/>
      <c r="K34" s="80"/>
      <c r="L34" s="81"/>
      <c r="M34" s="79"/>
      <c r="N34" s="80"/>
      <c r="O34" s="81"/>
      <c r="P34" s="79"/>
      <c r="Q34" s="80"/>
      <c r="R34" s="81"/>
      <c r="S34" s="94"/>
      <c r="T34" s="95"/>
      <c r="U34" s="96"/>
    </row>
    <row r="35" spans="1:21" x14ac:dyDescent="0.2">
      <c r="A35" s="79"/>
      <c r="B35" s="80"/>
      <c r="C35" s="81"/>
      <c r="D35" s="79"/>
      <c r="E35" s="80"/>
      <c r="F35" s="81"/>
      <c r="G35" s="79"/>
      <c r="H35" s="80"/>
      <c r="I35" s="81"/>
      <c r="J35" s="79"/>
      <c r="K35" s="80"/>
      <c r="L35" s="81"/>
      <c r="M35" s="79"/>
      <c r="N35" s="80"/>
      <c r="O35" s="81"/>
      <c r="P35" s="79"/>
      <c r="Q35" s="80"/>
      <c r="R35" s="81"/>
      <c r="S35" s="94"/>
      <c r="T35" s="95"/>
      <c r="U35" s="96"/>
    </row>
    <row r="36" spans="1:21" x14ac:dyDescent="0.2">
      <c r="A36" s="79"/>
      <c r="B36" s="80"/>
      <c r="C36" s="81"/>
      <c r="D36" s="79"/>
      <c r="E36" s="80"/>
      <c r="F36" s="81"/>
      <c r="G36" s="79"/>
      <c r="H36" s="80"/>
      <c r="I36" s="81"/>
      <c r="J36" s="79"/>
      <c r="K36" s="80"/>
      <c r="L36" s="81"/>
      <c r="M36" s="79"/>
      <c r="N36" s="80"/>
      <c r="O36" s="81"/>
      <c r="P36" s="79"/>
      <c r="Q36" s="80"/>
      <c r="R36" s="81"/>
      <c r="S36" s="35">
        <f>+S29+P29+M29+J29+G29+D29+A29</f>
        <v>16</v>
      </c>
      <c r="T36" s="8" t="s">
        <v>12</v>
      </c>
      <c r="U36" s="36">
        <f>+U29+R29+O29+L29+I29+F29+C29</f>
        <v>0</v>
      </c>
    </row>
    <row r="37" spans="1:21" x14ac:dyDescent="0.2">
      <c r="A37" s="82"/>
      <c r="B37" s="83"/>
      <c r="C37" s="84"/>
      <c r="D37" s="82"/>
      <c r="E37" s="83"/>
      <c r="F37" s="84"/>
      <c r="G37" s="82"/>
      <c r="H37" s="83"/>
      <c r="I37" s="84"/>
      <c r="J37" s="82"/>
      <c r="K37" s="83"/>
      <c r="L37" s="84"/>
      <c r="M37" s="82"/>
      <c r="N37" s="83"/>
      <c r="O37" s="84"/>
      <c r="P37" s="82"/>
      <c r="Q37" s="83"/>
      <c r="R37" s="84"/>
      <c r="S37" s="20">
        <f>S25+S36</f>
        <v>44</v>
      </c>
      <c r="T37" s="23" t="s">
        <v>16</v>
      </c>
      <c r="U37" s="9">
        <f>U25+U36</f>
        <v>0</v>
      </c>
    </row>
    <row r="38" spans="1:21" x14ac:dyDescent="0.2">
      <c r="A38" s="38"/>
      <c r="B38" s="37">
        <f>+E38-1</f>
        <v>45103</v>
      </c>
      <c r="C38" s="39"/>
      <c r="D38" s="40"/>
      <c r="E38" s="37">
        <f>+H38-1</f>
        <v>45104</v>
      </c>
      <c r="F38" s="40"/>
      <c r="G38" s="38"/>
      <c r="H38" s="37">
        <f>+K38-1</f>
        <v>45105</v>
      </c>
      <c r="I38" s="39"/>
      <c r="J38" s="40"/>
      <c r="K38" s="37">
        <f>+N38-1</f>
        <v>45106</v>
      </c>
      <c r="L38" s="40"/>
      <c r="M38" s="38"/>
      <c r="N38" s="37">
        <f>+Q38-1</f>
        <v>45107</v>
      </c>
      <c r="O38" s="40"/>
      <c r="P38" s="38"/>
      <c r="Q38" s="37">
        <f>+T38-1</f>
        <v>45108</v>
      </c>
      <c r="R38" s="40"/>
      <c r="S38" s="38"/>
      <c r="T38" s="37">
        <f>+B50-1</f>
        <v>45109</v>
      </c>
      <c r="U38" s="39"/>
    </row>
    <row r="39" spans="1:21" x14ac:dyDescent="0.2">
      <c r="A39" s="11" t="s">
        <v>7</v>
      </c>
      <c r="C39" s="10" t="s">
        <v>8</v>
      </c>
      <c r="D39" s="12" t="s">
        <v>7</v>
      </c>
      <c r="F39" s="13" t="s">
        <v>8</v>
      </c>
      <c r="G39" s="12" t="s">
        <v>7</v>
      </c>
      <c r="I39" s="13" t="s">
        <v>8</v>
      </c>
      <c r="J39" s="12" t="s">
        <v>7</v>
      </c>
      <c r="L39" s="13" t="s">
        <v>8</v>
      </c>
      <c r="M39" s="12" t="s">
        <v>7</v>
      </c>
      <c r="O39" s="13" t="s">
        <v>8</v>
      </c>
      <c r="P39" s="12" t="s">
        <v>7</v>
      </c>
      <c r="R39" s="13" t="s">
        <v>8</v>
      </c>
      <c r="S39" s="12" t="s">
        <v>7</v>
      </c>
      <c r="U39" s="13" t="s">
        <v>8</v>
      </c>
    </row>
    <row r="40" spans="1:21" x14ac:dyDescent="0.2">
      <c r="A40" s="11"/>
      <c r="C40" s="10"/>
      <c r="D40" s="14"/>
      <c r="F40" s="14"/>
      <c r="G40" s="12"/>
      <c r="I40" s="13"/>
      <c r="J40" s="14"/>
      <c r="L40" s="14"/>
      <c r="M40" s="12"/>
      <c r="O40" s="14"/>
      <c r="P40" s="21"/>
      <c r="R40" s="13"/>
      <c r="S40" s="21"/>
      <c r="U40" s="13"/>
    </row>
    <row r="41" spans="1:21" x14ac:dyDescent="0.2">
      <c r="A41" s="33"/>
      <c r="B41" t="s">
        <v>11</v>
      </c>
      <c r="C41" s="32"/>
      <c r="D41" s="34">
        <v>3</v>
      </c>
      <c r="E41" s="16" t="s">
        <v>10</v>
      </c>
      <c r="F41" s="31"/>
      <c r="G41" s="33">
        <v>4</v>
      </c>
      <c r="H41" s="16" t="s">
        <v>10</v>
      </c>
      <c r="I41" s="32"/>
      <c r="J41" s="34">
        <v>3</v>
      </c>
      <c r="K41" s="16" t="s">
        <v>10</v>
      </c>
      <c r="L41" s="31"/>
      <c r="M41" s="33"/>
      <c r="N41" t="s">
        <v>11</v>
      </c>
      <c r="O41" s="31"/>
      <c r="P41" s="33">
        <v>8</v>
      </c>
      <c r="Q41" s="16" t="s">
        <v>10</v>
      </c>
      <c r="R41" s="32"/>
      <c r="S41" s="33"/>
      <c r="T41" t="s">
        <v>9</v>
      </c>
      <c r="U41" s="32"/>
    </row>
    <row r="42" spans="1:21" x14ac:dyDescent="0.2">
      <c r="A42" s="4"/>
      <c r="C42" s="3"/>
      <c r="E42" s="26" t="s">
        <v>36</v>
      </c>
      <c r="G42" s="4"/>
      <c r="H42" s="26" t="s">
        <v>36</v>
      </c>
      <c r="I42" s="3"/>
      <c r="J42" s="25"/>
      <c r="K42" s="26" t="s">
        <v>40</v>
      </c>
      <c r="M42" s="4"/>
      <c r="P42" s="4"/>
      <c r="Q42" s="16" t="s">
        <v>36</v>
      </c>
      <c r="S42" s="4"/>
      <c r="T42" t="s">
        <v>15</v>
      </c>
      <c r="U42" s="3"/>
    </row>
    <row r="43" spans="1:21" x14ac:dyDescent="0.2">
      <c r="A43" s="97"/>
      <c r="B43" s="80"/>
      <c r="C43" s="81"/>
      <c r="D43" s="97"/>
      <c r="E43" s="80"/>
      <c r="F43" s="81"/>
      <c r="G43" s="97"/>
      <c r="H43" s="80"/>
      <c r="I43" s="81"/>
      <c r="J43" s="24"/>
      <c r="K43" s="44" t="s">
        <v>43</v>
      </c>
      <c r="M43" s="97"/>
      <c r="N43" s="80"/>
      <c r="O43" s="81"/>
      <c r="P43" s="97"/>
      <c r="Q43" s="80"/>
      <c r="R43" s="81"/>
      <c r="S43" s="94" t="str">
        <f>IF(U41=0," ",+T42/U41)</f>
        <v xml:space="preserve"> </v>
      </c>
      <c r="T43" s="95"/>
      <c r="U43" s="96"/>
    </row>
    <row r="44" spans="1:21" x14ac:dyDescent="0.2">
      <c r="A44" s="79"/>
      <c r="B44" s="80"/>
      <c r="C44" s="81"/>
      <c r="D44" s="79"/>
      <c r="E44" s="80"/>
      <c r="F44" s="81"/>
      <c r="G44" s="79"/>
      <c r="H44" s="80"/>
      <c r="I44" s="81"/>
      <c r="J44" s="79"/>
      <c r="K44" s="80"/>
      <c r="L44" s="81"/>
      <c r="M44" s="79"/>
      <c r="N44" s="80"/>
      <c r="O44" s="81"/>
      <c r="P44" s="79"/>
      <c r="Q44" s="80"/>
      <c r="R44" s="81"/>
      <c r="S44" s="94"/>
      <c r="T44" s="95"/>
      <c r="U44" s="96"/>
    </row>
    <row r="45" spans="1:21" x14ac:dyDescent="0.2">
      <c r="A45" s="79"/>
      <c r="B45" s="80"/>
      <c r="C45" s="81"/>
      <c r="D45" s="79"/>
      <c r="E45" s="80"/>
      <c r="F45" s="81"/>
      <c r="G45" s="79"/>
      <c r="H45" s="80"/>
      <c r="I45" s="81"/>
      <c r="J45" s="79"/>
      <c r="K45" s="80"/>
      <c r="L45" s="81"/>
      <c r="M45" s="79"/>
      <c r="N45" s="80"/>
      <c r="O45" s="81"/>
      <c r="P45" s="79"/>
      <c r="Q45" s="80"/>
      <c r="R45" s="81"/>
      <c r="S45" s="94"/>
      <c r="T45" s="95"/>
      <c r="U45" s="96"/>
    </row>
    <row r="46" spans="1:21" x14ac:dyDescent="0.2">
      <c r="A46" s="79"/>
      <c r="B46" s="80"/>
      <c r="C46" s="81"/>
      <c r="D46" s="79"/>
      <c r="E46" s="80"/>
      <c r="F46" s="81"/>
      <c r="G46" s="79"/>
      <c r="H46" s="80"/>
      <c r="I46" s="81"/>
      <c r="J46" s="79"/>
      <c r="K46" s="80"/>
      <c r="L46" s="81"/>
      <c r="M46" s="79"/>
      <c r="N46" s="80"/>
      <c r="O46" s="81"/>
      <c r="P46" s="79"/>
      <c r="Q46" s="80"/>
      <c r="R46" s="81"/>
      <c r="S46" s="94"/>
      <c r="T46" s="95"/>
      <c r="U46" s="96"/>
    </row>
    <row r="47" spans="1:21" x14ac:dyDescent="0.2">
      <c r="A47" s="79"/>
      <c r="B47" s="80"/>
      <c r="C47" s="81"/>
      <c r="D47" s="79"/>
      <c r="E47" s="80"/>
      <c r="F47" s="81"/>
      <c r="G47" s="79"/>
      <c r="H47" s="80"/>
      <c r="I47" s="81"/>
      <c r="J47" s="79"/>
      <c r="K47" s="80"/>
      <c r="L47" s="81"/>
      <c r="M47" s="79"/>
      <c r="N47" s="80"/>
      <c r="O47" s="81"/>
      <c r="P47" s="79"/>
      <c r="Q47" s="80"/>
      <c r="R47" s="81"/>
      <c r="S47" s="94"/>
      <c r="T47" s="95"/>
      <c r="U47" s="96"/>
    </row>
    <row r="48" spans="1:21" x14ac:dyDescent="0.2">
      <c r="A48" s="79"/>
      <c r="B48" s="80"/>
      <c r="C48" s="81"/>
      <c r="D48" s="79"/>
      <c r="E48" s="80"/>
      <c r="F48" s="81"/>
      <c r="G48" s="79"/>
      <c r="H48" s="80"/>
      <c r="I48" s="81"/>
      <c r="J48" s="79"/>
      <c r="K48" s="80"/>
      <c r="L48" s="81"/>
      <c r="M48" s="79"/>
      <c r="N48" s="80"/>
      <c r="O48" s="81"/>
      <c r="P48" s="79"/>
      <c r="Q48" s="80"/>
      <c r="R48" s="81"/>
      <c r="S48" s="35">
        <f>+S41+P41+M41+J41+G41+D41+A41</f>
        <v>18</v>
      </c>
      <c r="T48" s="8" t="s">
        <v>12</v>
      </c>
      <c r="U48" s="36">
        <f>+U41+R41+O41+L41+I41+F41+C41</f>
        <v>0</v>
      </c>
    </row>
    <row r="49" spans="1:21" x14ac:dyDescent="0.2">
      <c r="A49" s="82"/>
      <c r="B49" s="83"/>
      <c r="C49" s="84"/>
      <c r="D49" s="82"/>
      <c r="E49" s="83"/>
      <c r="F49" s="84"/>
      <c r="G49" s="82"/>
      <c r="H49" s="83"/>
      <c r="I49" s="84"/>
      <c r="J49" s="82"/>
      <c r="K49" s="83"/>
      <c r="L49" s="84"/>
      <c r="M49" s="82"/>
      <c r="N49" s="83"/>
      <c r="O49" s="84"/>
      <c r="P49" s="82"/>
      <c r="Q49" s="83"/>
      <c r="R49" s="84"/>
      <c r="S49" s="27">
        <f>S37+S48</f>
        <v>62</v>
      </c>
      <c r="T49" s="28" t="s">
        <v>16</v>
      </c>
      <c r="U49" s="29">
        <f>U37+U48</f>
        <v>0</v>
      </c>
    </row>
    <row r="50" spans="1:21" x14ac:dyDescent="0.2">
      <c r="A50" s="38"/>
      <c r="B50" s="37">
        <f>+E50-1</f>
        <v>45110</v>
      </c>
      <c r="C50" s="40"/>
      <c r="D50" s="40"/>
      <c r="E50" s="37">
        <f>+H50-1</f>
        <v>45111</v>
      </c>
      <c r="F50" s="40"/>
      <c r="G50" s="40"/>
      <c r="H50" s="37">
        <f>+K50-1</f>
        <v>45112</v>
      </c>
      <c r="I50" s="40"/>
      <c r="J50" s="40"/>
      <c r="K50" s="37">
        <f>+N50-1</f>
        <v>45113</v>
      </c>
      <c r="L50" s="40"/>
      <c r="M50" s="40"/>
      <c r="N50" s="37">
        <f>+Q50-1</f>
        <v>45114</v>
      </c>
      <c r="O50" s="40"/>
      <c r="P50" s="40"/>
      <c r="Q50" s="37">
        <f>+T50-1</f>
        <v>45115</v>
      </c>
      <c r="R50" s="40"/>
      <c r="S50" s="40"/>
      <c r="T50" s="37">
        <f>+B62-1</f>
        <v>45116</v>
      </c>
      <c r="U50" s="2"/>
    </row>
    <row r="51" spans="1:21" x14ac:dyDescent="0.2">
      <c r="A51" s="11" t="s">
        <v>7</v>
      </c>
      <c r="C51" s="10" t="s">
        <v>8</v>
      </c>
      <c r="D51" s="12" t="s">
        <v>7</v>
      </c>
      <c r="F51" s="13" t="s">
        <v>8</v>
      </c>
      <c r="G51" s="12" t="s">
        <v>7</v>
      </c>
      <c r="I51" s="13" t="s">
        <v>8</v>
      </c>
      <c r="J51" s="12" t="s">
        <v>7</v>
      </c>
      <c r="L51" s="13" t="s">
        <v>8</v>
      </c>
      <c r="M51" s="12" t="s">
        <v>7</v>
      </c>
      <c r="O51" s="13" t="s">
        <v>8</v>
      </c>
      <c r="P51" s="12" t="s">
        <v>7</v>
      </c>
      <c r="R51" s="13" t="s">
        <v>8</v>
      </c>
      <c r="S51" s="12" t="s">
        <v>7</v>
      </c>
      <c r="U51" s="13" t="s">
        <v>8</v>
      </c>
    </row>
    <row r="52" spans="1:21" x14ac:dyDescent="0.2">
      <c r="A52" s="11"/>
      <c r="C52" s="10"/>
      <c r="D52" s="14"/>
      <c r="F52" s="14"/>
      <c r="G52" s="12"/>
      <c r="I52" s="13"/>
      <c r="J52" s="14"/>
      <c r="L52" s="14"/>
      <c r="M52" s="12"/>
      <c r="O52" s="14"/>
      <c r="P52" s="21"/>
      <c r="R52" s="13"/>
      <c r="S52" s="21"/>
      <c r="U52" s="13"/>
    </row>
    <row r="53" spans="1:21" x14ac:dyDescent="0.2">
      <c r="A53" s="33">
        <v>3.1</v>
      </c>
      <c r="B53" s="47" t="s">
        <v>29</v>
      </c>
      <c r="C53" s="32"/>
      <c r="D53" s="33"/>
      <c r="E53" t="s">
        <v>11</v>
      </c>
      <c r="F53" s="32"/>
      <c r="G53" s="33">
        <v>4</v>
      </c>
      <c r="H53" s="16" t="s">
        <v>10</v>
      </c>
      <c r="I53" s="32"/>
      <c r="J53" s="34">
        <v>3</v>
      </c>
      <c r="K53" s="16" t="s">
        <v>10</v>
      </c>
      <c r="L53" s="31"/>
      <c r="M53" s="33"/>
      <c r="N53" t="s">
        <v>11</v>
      </c>
      <c r="O53" s="31"/>
      <c r="P53" s="33">
        <v>6</v>
      </c>
      <c r="Q53" s="16" t="s">
        <v>10</v>
      </c>
      <c r="R53" s="32"/>
      <c r="S53" s="33"/>
      <c r="T53" t="s">
        <v>9</v>
      </c>
      <c r="U53" s="32"/>
    </row>
    <row r="54" spans="1:21" x14ac:dyDescent="0.2">
      <c r="A54" s="4"/>
      <c r="B54" s="16" t="s">
        <v>41</v>
      </c>
      <c r="C54" s="3"/>
      <c r="D54" s="50"/>
      <c r="E54" s="51"/>
      <c r="F54" s="52"/>
      <c r="G54" s="4"/>
      <c r="H54" s="43" t="s">
        <v>36</v>
      </c>
      <c r="I54" s="3"/>
      <c r="J54" s="25"/>
      <c r="K54" s="26" t="s">
        <v>40</v>
      </c>
      <c r="M54" s="4"/>
      <c r="P54" s="4"/>
      <c r="Q54" s="16" t="s">
        <v>36</v>
      </c>
      <c r="S54" s="4"/>
      <c r="T54" t="s">
        <v>15</v>
      </c>
      <c r="U54" s="3"/>
    </row>
    <row r="55" spans="1:21" x14ac:dyDescent="0.2">
      <c r="A55" s="61"/>
      <c r="B55" s="62"/>
      <c r="C55" s="63"/>
      <c r="D55" s="73"/>
      <c r="E55" s="74"/>
      <c r="F55" s="75"/>
      <c r="G55" s="73"/>
      <c r="H55" s="74"/>
      <c r="I55" s="75"/>
      <c r="J55" s="24"/>
      <c r="K55" s="44" t="s">
        <v>43</v>
      </c>
      <c r="M55" s="73"/>
      <c r="N55" s="74"/>
      <c r="O55" s="75"/>
      <c r="P55" s="73"/>
      <c r="Q55" s="74"/>
      <c r="R55" s="75"/>
      <c r="S55" s="94" t="str">
        <f>IF(U53=0," ",+T54/U53)</f>
        <v xml:space="preserve"> </v>
      </c>
      <c r="T55" s="95"/>
      <c r="U55" s="96"/>
    </row>
    <row r="56" spans="1:21" x14ac:dyDescent="0.2">
      <c r="A56" s="61"/>
      <c r="B56" s="62"/>
      <c r="C56" s="63"/>
      <c r="D56" s="73"/>
      <c r="E56" s="74"/>
      <c r="F56" s="75"/>
      <c r="G56" s="73"/>
      <c r="H56" s="74"/>
      <c r="I56" s="75"/>
      <c r="J56" s="79"/>
      <c r="K56" s="80"/>
      <c r="L56" s="81"/>
      <c r="M56" s="73"/>
      <c r="N56" s="74"/>
      <c r="O56" s="75"/>
      <c r="P56" s="73"/>
      <c r="Q56" s="74"/>
      <c r="R56" s="75"/>
      <c r="S56" s="94"/>
      <c r="T56" s="95"/>
      <c r="U56" s="96"/>
    </row>
    <row r="57" spans="1:21" x14ac:dyDescent="0.2">
      <c r="A57" s="61"/>
      <c r="B57" s="62"/>
      <c r="C57" s="63"/>
      <c r="D57" s="73"/>
      <c r="E57" s="74"/>
      <c r="F57" s="75"/>
      <c r="G57" s="73"/>
      <c r="H57" s="74"/>
      <c r="I57" s="75"/>
      <c r="J57" s="79"/>
      <c r="K57" s="80"/>
      <c r="L57" s="81"/>
      <c r="M57" s="73"/>
      <c r="N57" s="74"/>
      <c r="O57" s="75"/>
      <c r="P57" s="73"/>
      <c r="Q57" s="74"/>
      <c r="R57" s="75"/>
      <c r="S57" s="94"/>
      <c r="T57" s="95"/>
      <c r="U57" s="96"/>
    </row>
    <row r="58" spans="1:21" x14ac:dyDescent="0.2">
      <c r="A58" s="61"/>
      <c r="B58" s="62"/>
      <c r="C58" s="63"/>
      <c r="D58" s="73"/>
      <c r="E58" s="74"/>
      <c r="F58" s="75"/>
      <c r="G58" s="73"/>
      <c r="H58" s="74"/>
      <c r="I58" s="75"/>
      <c r="J58" s="79"/>
      <c r="K58" s="80"/>
      <c r="L58" s="81"/>
      <c r="M58" s="73"/>
      <c r="N58" s="74"/>
      <c r="O58" s="75"/>
      <c r="P58" s="73"/>
      <c r="Q58" s="74"/>
      <c r="R58" s="75"/>
      <c r="S58" s="94"/>
      <c r="T58" s="95"/>
      <c r="U58" s="96"/>
    </row>
    <row r="59" spans="1:21" x14ac:dyDescent="0.2">
      <c r="A59" s="61"/>
      <c r="B59" s="62"/>
      <c r="C59" s="63"/>
      <c r="D59" s="73"/>
      <c r="E59" s="74"/>
      <c r="F59" s="75"/>
      <c r="G59" s="73"/>
      <c r="H59" s="74"/>
      <c r="I59" s="75"/>
      <c r="J59" s="79"/>
      <c r="K59" s="80"/>
      <c r="L59" s="81"/>
      <c r="M59" s="73"/>
      <c r="N59" s="74"/>
      <c r="O59" s="75"/>
      <c r="P59" s="73"/>
      <c r="Q59" s="74"/>
      <c r="R59" s="75"/>
      <c r="S59" s="94"/>
      <c r="T59" s="95"/>
      <c r="U59" s="96"/>
    </row>
    <row r="60" spans="1:21" x14ac:dyDescent="0.2">
      <c r="A60" s="61"/>
      <c r="B60" s="62"/>
      <c r="C60" s="63"/>
      <c r="D60" s="73"/>
      <c r="E60" s="74"/>
      <c r="F60" s="75"/>
      <c r="G60" s="73"/>
      <c r="H60" s="74"/>
      <c r="I60" s="75"/>
      <c r="J60" s="79"/>
      <c r="K60" s="80"/>
      <c r="L60" s="81"/>
      <c r="M60" s="73"/>
      <c r="N60" s="74"/>
      <c r="O60" s="75"/>
      <c r="P60" s="73"/>
      <c r="Q60" s="74"/>
      <c r="R60" s="75"/>
      <c r="S60" s="35">
        <f>+S53+P53+M53+J53+G53+D53+A53</f>
        <v>16.100000000000001</v>
      </c>
      <c r="T60" s="8" t="s">
        <v>12</v>
      </c>
      <c r="U60" s="36">
        <f>+U53+R53+O53+L53+I53+F53+C53</f>
        <v>0</v>
      </c>
    </row>
    <row r="61" spans="1:21" x14ac:dyDescent="0.2">
      <c r="A61" s="64"/>
      <c r="B61" s="65"/>
      <c r="C61" s="66"/>
      <c r="D61" s="76"/>
      <c r="E61" s="77"/>
      <c r="F61" s="78"/>
      <c r="G61" s="76"/>
      <c r="H61" s="77"/>
      <c r="I61" s="78"/>
      <c r="J61" s="82"/>
      <c r="K61" s="83"/>
      <c r="L61" s="84"/>
      <c r="M61" s="76"/>
      <c r="N61" s="77"/>
      <c r="O61" s="78"/>
      <c r="P61" s="76"/>
      <c r="Q61" s="77"/>
      <c r="R61" s="78"/>
      <c r="S61" s="20">
        <f>S49+S60</f>
        <v>78.099999999999994</v>
      </c>
      <c r="T61" s="23" t="s">
        <v>16</v>
      </c>
      <c r="U61" s="9">
        <f>U49+U60</f>
        <v>0</v>
      </c>
    </row>
    <row r="62" spans="1:21" x14ac:dyDescent="0.2">
      <c r="A62" s="7"/>
      <c r="B62" s="17">
        <f>+E62-1</f>
        <v>45117</v>
      </c>
      <c r="C62" s="2"/>
      <c r="D62" s="1"/>
      <c r="E62" s="17">
        <f>+H62-1</f>
        <v>45118</v>
      </c>
      <c r="F62" s="1"/>
      <c r="G62" s="7"/>
      <c r="H62" s="17">
        <f>+K62-1</f>
        <v>45119</v>
      </c>
      <c r="I62" s="2"/>
      <c r="J62" s="1"/>
      <c r="K62" s="17">
        <f>+N62-1</f>
        <v>45120</v>
      </c>
      <c r="L62" s="1"/>
      <c r="M62" s="7"/>
      <c r="N62" s="17">
        <f>+Q62-1</f>
        <v>45121</v>
      </c>
      <c r="O62" s="1"/>
      <c r="P62" s="7"/>
      <c r="Q62" s="17">
        <f>+T62-1</f>
        <v>45122</v>
      </c>
      <c r="R62" s="1"/>
      <c r="S62" s="7"/>
      <c r="T62" s="17">
        <f>+B74-1</f>
        <v>45123</v>
      </c>
      <c r="U62" s="2"/>
    </row>
    <row r="63" spans="1:21" x14ac:dyDescent="0.2">
      <c r="A63" s="11" t="s">
        <v>7</v>
      </c>
      <c r="C63" s="10" t="s">
        <v>8</v>
      </c>
      <c r="D63" s="12" t="s">
        <v>7</v>
      </c>
      <c r="F63" s="13" t="s">
        <v>8</v>
      </c>
      <c r="G63" s="12" t="s">
        <v>7</v>
      </c>
      <c r="I63" s="13" t="s">
        <v>8</v>
      </c>
      <c r="J63" s="12" t="s">
        <v>7</v>
      </c>
      <c r="L63" s="13" t="s">
        <v>8</v>
      </c>
      <c r="M63" s="12" t="s">
        <v>7</v>
      </c>
      <c r="O63" s="13" t="s">
        <v>8</v>
      </c>
      <c r="P63" s="12" t="s">
        <v>7</v>
      </c>
      <c r="R63" s="13" t="s">
        <v>8</v>
      </c>
      <c r="S63" s="12" t="s">
        <v>7</v>
      </c>
      <c r="U63" s="13" t="s">
        <v>8</v>
      </c>
    </row>
    <row r="64" spans="1:21" x14ac:dyDescent="0.2">
      <c r="A64" s="11"/>
      <c r="C64" s="10"/>
      <c r="D64" s="14"/>
      <c r="F64" s="14"/>
      <c r="G64" s="12"/>
      <c r="I64" s="13"/>
      <c r="J64" s="14"/>
      <c r="L64" s="14"/>
      <c r="M64" s="12"/>
      <c r="O64" s="14"/>
      <c r="P64" s="21"/>
      <c r="R64" s="13"/>
      <c r="S64" s="21"/>
      <c r="U64" s="13"/>
    </row>
    <row r="65" spans="1:21" x14ac:dyDescent="0.2">
      <c r="A65" s="33">
        <v>3.1</v>
      </c>
      <c r="B65" s="47" t="s">
        <v>29</v>
      </c>
      <c r="C65" s="32"/>
      <c r="D65" s="33"/>
      <c r="E65" t="s">
        <v>11</v>
      </c>
      <c r="F65" s="32"/>
      <c r="G65" s="33">
        <v>4</v>
      </c>
      <c r="H65" s="16" t="s">
        <v>10</v>
      </c>
      <c r="I65" s="32"/>
      <c r="J65" s="34">
        <v>3</v>
      </c>
      <c r="K65" s="16" t="s">
        <v>10</v>
      </c>
      <c r="L65" s="31"/>
      <c r="M65" s="33"/>
      <c r="N65" t="s">
        <v>11</v>
      </c>
      <c r="O65" s="31"/>
      <c r="P65" s="33">
        <v>9</v>
      </c>
      <c r="Q65" s="16" t="s">
        <v>10</v>
      </c>
      <c r="R65" s="32"/>
      <c r="S65" s="33"/>
      <c r="T65" t="s">
        <v>9</v>
      </c>
      <c r="U65" s="32"/>
    </row>
    <row r="66" spans="1:21" x14ac:dyDescent="0.2">
      <c r="A66" s="4"/>
      <c r="B66" s="16" t="s">
        <v>41</v>
      </c>
      <c r="C66" s="3"/>
      <c r="D66" s="4"/>
      <c r="F66" s="3"/>
      <c r="G66" s="4"/>
      <c r="H66" s="43" t="s">
        <v>39</v>
      </c>
      <c r="I66" s="3"/>
      <c r="J66" s="25"/>
      <c r="K66" s="43" t="s">
        <v>37</v>
      </c>
      <c r="M66" s="4"/>
      <c r="P66" s="4"/>
      <c r="Q66" s="16" t="s">
        <v>36</v>
      </c>
      <c r="S66" s="4"/>
      <c r="T66" t="s">
        <v>15</v>
      </c>
      <c r="U66" s="3"/>
    </row>
    <row r="67" spans="1:21" x14ac:dyDescent="0.2">
      <c r="A67" s="61"/>
      <c r="B67" s="62"/>
      <c r="C67" s="63"/>
      <c r="D67" s="73"/>
      <c r="E67" s="74"/>
      <c r="F67" s="75"/>
      <c r="G67" s="73"/>
      <c r="H67" s="74"/>
      <c r="I67" s="75"/>
      <c r="J67" s="24"/>
      <c r="K67" s="44" t="s">
        <v>43</v>
      </c>
      <c r="M67" s="73"/>
      <c r="N67" s="74"/>
      <c r="O67" s="75"/>
      <c r="P67" s="73"/>
      <c r="Q67" s="74"/>
      <c r="R67" s="75"/>
      <c r="S67" s="94" t="str">
        <f>IF(U65=0," ",+T66/U65)</f>
        <v xml:space="preserve"> </v>
      </c>
      <c r="T67" s="95"/>
      <c r="U67" s="96"/>
    </row>
    <row r="68" spans="1:21" x14ac:dyDescent="0.2">
      <c r="A68" s="61"/>
      <c r="B68" s="62"/>
      <c r="C68" s="63"/>
      <c r="D68" s="73"/>
      <c r="E68" s="74"/>
      <c r="F68" s="75"/>
      <c r="G68" s="73"/>
      <c r="H68" s="74"/>
      <c r="I68" s="75"/>
      <c r="J68" s="79"/>
      <c r="K68" s="80"/>
      <c r="L68" s="81"/>
      <c r="M68" s="73"/>
      <c r="N68" s="74"/>
      <c r="O68" s="75"/>
      <c r="P68" s="73"/>
      <c r="Q68" s="74"/>
      <c r="R68" s="75"/>
      <c r="S68" s="94"/>
      <c r="T68" s="95"/>
      <c r="U68" s="96"/>
    </row>
    <row r="69" spans="1:21" x14ac:dyDescent="0.2">
      <c r="A69" s="61"/>
      <c r="B69" s="62"/>
      <c r="C69" s="63"/>
      <c r="D69" s="73"/>
      <c r="E69" s="74"/>
      <c r="F69" s="75"/>
      <c r="G69" s="73"/>
      <c r="H69" s="74"/>
      <c r="I69" s="75"/>
      <c r="J69" s="79"/>
      <c r="K69" s="80"/>
      <c r="L69" s="81"/>
      <c r="M69" s="73"/>
      <c r="N69" s="74"/>
      <c r="O69" s="75"/>
      <c r="P69" s="73"/>
      <c r="Q69" s="74"/>
      <c r="R69" s="75"/>
      <c r="S69" s="94"/>
      <c r="T69" s="95"/>
      <c r="U69" s="96"/>
    </row>
    <row r="70" spans="1:21" x14ac:dyDescent="0.2">
      <c r="A70" s="61"/>
      <c r="B70" s="62"/>
      <c r="C70" s="63"/>
      <c r="D70" s="73"/>
      <c r="E70" s="74"/>
      <c r="F70" s="75"/>
      <c r="G70" s="73"/>
      <c r="H70" s="74"/>
      <c r="I70" s="75"/>
      <c r="J70" s="79"/>
      <c r="K70" s="80"/>
      <c r="L70" s="81"/>
      <c r="M70" s="73"/>
      <c r="N70" s="74"/>
      <c r="O70" s="75"/>
      <c r="P70" s="73"/>
      <c r="Q70" s="74"/>
      <c r="R70" s="75"/>
      <c r="S70" s="94"/>
      <c r="T70" s="95"/>
      <c r="U70" s="96"/>
    </row>
    <row r="71" spans="1:21" x14ac:dyDescent="0.2">
      <c r="A71" s="61"/>
      <c r="B71" s="62"/>
      <c r="C71" s="63"/>
      <c r="D71" s="73"/>
      <c r="E71" s="74"/>
      <c r="F71" s="75"/>
      <c r="G71" s="73"/>
      <c r="H71" s="74"/>
      <c r="I71" s="75"/>
      <c r="J71" s="79"/>
      <c r="K71" s="80"/>
      <c r="L71" s="81"/>
      <c r="M71" s="73"/>
      <c r="N71" s="74"/>
      <c r="O71" s="75"/>
      <c r="P71" s="73"/>
      <c r="Q71" s="74"/>
      <c r="R71" s="75"/>
      <c r="S71" s="94"/>
      <c r="T71" s="95"/>
      <c r="U71" s="96"/>
    </row>
    <row r="72" spans="1:21" x14ac:dyDescent="0.2">
      <c r="A72" s="61"/>
      <c r="B72" s="62"/>
      <c r="C72" s="63"/>
      <c r="D72" s="73"/>
      <c r="E72" s="74"/>
      <c r="F72" s="75"/>
      <c r="G72" s="73"/>
      <c r="H72" s="74"/>
      <c r="I72" s="75"/>
      <c r="J72" s="79"/>
      <c r="K72" s="80"/>
      <c r="L72" s="81"/>
      <c r="M72" s="73"/>
      <c r="N72" s="74"/>
      <c r="O72" s="75"/>
      <c r="P72" s="73"/>
      <c r="Q72" s="74"/>
      <c r="R72" s="75"/>
      <c r="S72" s="35">
        <f>+S65+P65+M65+J65+G65+D65+A65</f>
        <v>19.100000000000001</v>
      </c>
      <c r="T72" s="8" t="s">
        <v>12</v>
      </c>
      <c r="U72" s="36">
        <f>+U65+R65+O65+L65+I65+F65+C65</f>
        <v>0</v>
      </c>
    </row>
    <row r="73" spans="1:21" x14ac:dyDescent="0.2">
      <c r="A73" s="64"/>
      <c r="B73" s="65"/>
      <c r="C73" s="66"/>
      <c r="D73" s="76"/>
      <c r="E73" s="77"/>
      <c r="F73" s="78"/>
      <c r="G73" s="76"/>
      <c r="H73" s="77"/>
      <c r="I73" s="78"/>
      <c r="J73" s="82"/>
      <c r="K73" s="83"/>
      <c r="L73" s="84"/>
      <c r="M73" s="76"/>
      <c r="N73" s="77"/>
      <c r="O73" s="78"/>
      <c r="P73" s="76"/>
      <c r="Q73" s="77"/>
      <c r="R73" s="78"/>
      <c r="S73" s="20">
        <f>S61+S72</f>
        <v>97.199999999999989</v>
      </c>
      <c r="T73" s="23" t="s">
        <v>16</v>
      </c>
      <c r="U73" s="9">
        <f>U61+U72</f>
        <v>0</v>
      </c>
    </row>
    <row r="74" spans="1:21" x14ac:dyDescent="0.2">
      <c r="A74" s="7"/>
      <c r="B74" s="17">
        <f>+E74-1</f>
        <v>45124</v>
      </c>
      <c r="C74" s="2"/>
      <c r="D74" s="1"/>
      <c r="E74" s="17">
        <f>+H74-1</f>
        <v>45125</v>
      </c>
      <c r="F74" s="1"/>
      <c r="G74" s="7"/>
      <c r="H74" s="17">
        <f>+K74-1</f>
        <v>45126</v>
      </c>
      <c r="I74" s="2"/>
      <c r="J74" s="1"/>
      <c r="K74" s="17">
        <f>+N74-1</f>
        <v>45127</v>
      </c>
      <c r="L74" s="1"/>
      <c r="M74" s="7"/>
      <c r="N74" s="17">
        <f>+Q74-1</f>
        <v>45128</v>
      </c>
      <c r="O74" s="1"/>
      <c r="P74" s="7"/>
      <c r="Q74" s="17">
        <f>+T74-1</f>
        <v>45129</v>
      </c>
      <c r="R74" s="1"/>
      <c r="S74" s="7"/>
      <c r="T74" s="17">
        <f>+B86-1</f>
        <v>45130</v>
      </c>
      <c r="U74" s="2"/>
    </row>
    <row r="75" spans="1:21" x14ac:dyDescent="0.2">
      <c r="A75" s="11" t="s">
        <v>7</v>
      </c>
      <c r="C75" s="10" t="s">
        <v>8</v>
      </c>
      <c r="D75" s="12" t="s">
        <v>7</v>
      </c>
      <c r="F75" s="13" t="s">
        <v>8</v>
      </c>
      <c r="G75" s="12" t="s">
        <v>7</v>
      </c>
      <c r="I75" s="13" t="s">
        <v>8</v>
      </c>
      <c r="J75" s="12" t="s">
        <v>7</v>
      </c>
      <c r="L75" s="13" t="s">
        <v>8</v>
      </c>
      <c r="M75" s="12" t="s">
        <v>7</v>
      </c>
      <c r="O75" s="13" t="s">
        <v>8</v>
      </c>
      <c r="P75" s="12" t="s">
        <v>7</v>
      </c>
      <c r="R75" s="13" t="s">
        <v>8</v>
      </c>
      <c r="S75" s="12" t="s">
        <v>7</v>
      </c>
      <c r="U75" s="13" t="s">
        <v>8</v>
      </c>
    </row>
    <row r="76" spans="1:21" x14ac:dyDescent="0.2">
      <c r="A76" s="11"/>
      <c r="C76" s="10"/>
      <c r="D76" s="14"/>
      <c r="F76" s="14"/>
      <c r="G76" s="12"/>
      <c r="I76" s="13"/>
      <c r="J76" s="14"/>
      <c r="L76" s="14"/>
      <c r="M76" s="12"/>
      <c r="O76" s="14"/>
      <c r="P76" s="21"/>
      <c r="R76" s="13"/>
      <c r="S76" s="21"/>
      <c r="U76" s="13"/>
    </row>
    <row r="77" spans="1:21" x14ac:dyDescent="0.2">
      <c r="A77" s="33">
        <v>3.1</v>
      </c>
      <c r="B77" s="47" t="s">
        <v>29</v>
      </c>
      <c r="C77" s="32"/>
      <c r="D77" s="33"/>
      <c r="E77" t="s">
        <v>11</v>
      </c>
      <c r="F77" s="32"/>
      <c r="G77" s="33">
        <v>5</v>
      </c>
      <c r="H77" s="16" t="s">
        <v>10</v>
      </c>
      <c r="I77" s="32"/>
      <c r="J77" s="34">
        <v>3</v>
      </c>
      <c r="K77" s="16" t="s">
        <v>10</v>
      </c>
      <c r="L77" s="31"/>
      <c r="M77" s="33"/>
      <c r="N77" t="s">
        <v>11</v>
      </c>
      <c r="O77" s="31"/>
      <c r="P77" s="33">
        <v>10</v>
      </c>
      <c r="Q77" s="16" t="s">
        <v>10</v>
      </c>
      <c r="R77" s="32"/>
      <c r="S77" s="33"/>
      <c r="T77" t="s">
        <v>9</v>
      </c>
      <c r="U77" s="32"/>
    </row>
    <row r="78" spans="1:21" x14ac:dyDescent="0.2">
      <c r="A78" s="4"/>
      <c r="B78" s="16" t="s">
        <v>41</v>
      </c>
      <c r="C78" s="3"/>
      <c r="D78" s="4"/>
      <c r="F78" s="3"/>
      <c r="G78" s="4"/>
      <c r="H78" s="43" t="s">
        <v>36</v>
      </c>
      <c r="I78" s="3"/>
      <c r="J78" s="25"/>
      <c r="K78" s="26" t="s">
        <v>40</v>
      </c>
      <c r="M78" s="4"/>
      <c r="P78" s="4"/>
      <c r="Q78" s="16" t="s">
        <v>36</v>
      </c>
      <c r="S78" s="4"/>
      <c r="T78" t="s">
        <v>15</v>
      </c>
      <c r="U78" s="3"/>
    </row>
    <row r="79" spans="1:21" x14ac:dyDescent="0.2">
      <c r="A79" s="61"/>
      <c r="B79" s="62"/>
      <c r="C79" s="63"/>
      <c r="D79" s="73"/>
      <c r="E79" s="74"/>
      <c r="F79" s="75"/>
      <c r="G79" s="73"/>
      <c r="H79" s="74"/>
      <c r="I79" s="75"/>
      <c r="J79" s="24"/>
      <c r="K79" s="44" t="s">
        <v>43</v>
      </c>
      <c r="M79" s="73"/>
      <c r="N79" s="74"/>
      <c r="O79" s="75"/>
      <c r="P79" s="73"/>
      <c r="Q79" s="74"/>
      <c r="R79" s="75"/>
      <c r="S79" s="94" t="str">
        <f>IF(U77=0," ",+T78/U77)</f>
        <v xml:space="preserve"> </v>
      </c>
      <c r="T79" s="95"/>
      <c r="U79" s="96"/>
    </row>
    <row r="80" spans="1:21" x14ac:dyDescent="0.2">
      <c r="A80" s="61"/>
      <c r="B80" s="62"/>
      <c r="C80" s="63"/>
      <c r="D80" s="73"/>
      <c r="E80" s="74"/>
      <c r="F80" s="75"/>
      <c r="G80" s="73"/>
      <c r="H80" s="74"/>
      <c r="I80" s="75"/>
      <c r="J80" s="79"/>
      <c r="K80" s="80"/>
      <c r="L80" s="81"/>
      <c r="M80" s="73"/>
      <c r="N80" s="74"/>
      <c r="O80" s="75"/>
      <c r="P80" s="73"/>
      <c r="Q80" s="74"/>
      <c r="R80" s="75"/>
      <c r="S80" s="94"/>
      <c r="T80" s="95"/>
      <c r="U80" s="96"/>
    </row>
    <row r="81" spans="1:21" x14ac:dyDescent="0.2">
      <c r="A81" s="61"/>
      <c r="B81" s="62"/>
      <c r="C81" s="63"/>
      <c r="D81" s="73"/>
      <c r="E81" s="74"/>
      <c r="F81" s="75"/>
      <c r="G81" s="73"/>
      <c r="H81" s="74"/>
      <c r="I81" s="75"/>
      <c r="J81" s="79"/>
      <c r="K81" s="80"/>
      <c r="L81" s="81"/>
      <c r="M81" s="73"/>
      <c r="N81" s="74"/>
      <c r="O81" s="75"/>
      <c r="P81" s="73"/>
      <c r="Q81" s="74"/>
      <c r="R81" s="75"/>
      <c r="S81" s="94"/>
      <c r="T81" s="95"/>
      <c r="U81" s="96"/>
    </row>
    <row r="82" spans="1:21" x14ac:dyDescent="0.2">
      <c r="A82" s="61"/>
      <c r="B82" s="62"/>
      <c r="C82" s="63"/>
      <c r="D82" s="73"/>
      <c r="E82" s="74"/>
      <c r="F82" s="75"/>
      <c r="G82" s="73"/>
      <c r="H82" s="74"/>
      <c r="I82" s="75"/>
      <c r="J82" s="79"/>
      <c r="K82" s="80"/>
      <c r="L82" s="81"/>
      <c r="M82" s="73"/>
      <c r="N82" s="74"/>
      <c r="O82" s="75"/>
      <c r="P82" s="73"/>
      <c r="Q82" s="74"/>
      <c r="R82" s="75"/>
      <c r="S82" s="94"/>
      <c r="T82" s="95"/>
      <c r="U82" s="96"/>
    </row>
    <row r="83" spans="1:21" x14ac:dyDescent="0.2">
      <c r="A83" s="61"/>
      <c r="B83" s="62"/>
      <c r="C83" s="63"/>
      <c r="D83" s="73"/>
      <c r="E83" s="74"/>
      <c r="F83" s="75"/>
      <c r="G83" s="73"/>
      <c r="H83" s="74"/>
      <c r="I83" s="75"/>
      <c r="J83" s="79"/>
      <c r="K83" s="80"/>
      <c r="L83" s="81"/>
      <c r="M83" s="73"/>
      <c r="N83" s="74"/>
      <c r="O83" s="75"/>
      <c r="P83" s="73"/>
      <c r="Q83" s="74"/>
      <c r="R83" s="75"/>
      <c r="S83" s="94"/>
      <c r="T83" s="95"/>
      <c r="U83" s="96"/>
    </row>
    <row r="84" spans="1:21" x14ac:dyDescent="0.2">
      <c r="A84" s="61"/>
      <c r="B84" s="62"/>
      <c r="C84" s="63"/>
      <c r="D84" s="73"/>
      <c r="E84" s="74"/>
      <c r="F84" s="75"/>
      <c r="G84" s="73"/>
      <c r="H84" s="74"/>
      <c r="I84" s="75"/>
      <c r="J84" s="79"/>
      <c r="K84" s="80"/>
      <c r="L84" s="81"/>
      <c r="M84" s="73"/>
      <c r="N84" s="74"/>
      <c r="O84" s="75"/>
      <c r="P84" s="73"/>
      <c r="Q84" s="74"/>
      <c r="R84" s="75"/>
      <c r="S84" s="35">
        <f>+S77+P77+M77+J77+G77+D77+A77</f>
        <v>21.1</v>
      </c>
      <c r="T84" s="8" t="s">
        <v>12</v>
      </c>
      <c r="U84" s="36">
        <f>+U77+R77+O77+L77+I77+F77+C77</f>
        <v>0</v>
      </c>
    </row>
    <row r="85" spans="1:21" x14ac:dyDescent="0.2">
      <c r="A85" s="64"/>
      <c r="B85" s="65"/>
      <c r="C85" s="66"/>
      <c r="D85" s="76"/>
      <c r="E85" s="77"/>
      <c r="F85" s="78"/>
      <c r="G85" s="76"/>
      <c r="H85" s="77"/>
      <c r="I85" s="78"/>
      <c r="J85" s="82"/>
      <c r="K85" s="83"/>
      <c r="L85" s="84"/>
      <c r="M85" s="76"/>
      <c r="N85" s="77"/>
      <c r="O85" s="78"/>
      <c r="P85" s="76"/>
      <c r="Q85" s="77"/>
      <c r="R85" s="78"/>
      <c r="S85" s="20">
        <f>S73+S84</f>
        <v>118.29999999999998</v>
      </c>
      <c r="T85" s="23" t="s">
        <v>16</v>
      </c>
      <c r="U85" s="9">
        <f>U73+U84</f>
        <v>0</v>
      </c>
    </row>
    <row r="86" spans="1:21" x14ac:dyDescent="0.2">
      <c r="A86" s="38"/>
      <c r="B86" s="37">
        <f>+E86-1</f>
        <v>45131</v>
      </c>
      <c r="C86" s="39"/>
      <c r="D86" s="40"/>
      <c r="E86" s="37">
        <f>+H86-1</f>
        <v>45132</v>
      </c>
      <c r="F86" s="40"/>
      <c r="G86" s="38"/>
      <c r="H86" s="37">
        <f>+K86-1</f>
        <v>45133</v>
      </c>
      <c r="I86" s="39"/>
      <c r="J86" s="40"/>
      <c r="K86" s="37">
        <f>+N86-1</f>
        <v>45134</v>
      </c>
      <c r="L86" s="40"/>
      <c r="M86" s="38"/>
      <c r="N86" s="37">
        <f>+Q86-1</f>
        <v>45135</v>
      </c>
      <c r="O86" s="40"/>
      <c r="P86" s="38"/>
      <c r="Q86" s="37">
        <f>+T86-1</f>
        <v>45136</v>
      </c>
      <c r="R86" s="40"/>
      <c r="S86" s="38"/>
      <c r="T86" s="37">
        <f>+B98-1</f>
        <v>45137</v>
      </c>
      <c r="U86" s="2"/>
    </row>
    <row r="87" spans="1:21" x14ac:dyDescent="0.2">
      <c r="A87" s="11" t="s">
        <v>7</v>
      </c>
      <c r="C87" s="10" t="s">
        <v>8</v>
      </c>
      <c r="D87" s="12" t="s">
        <v>7</v>
      </c>
      <c r="F87" s="13" t="s">
        <v>8</v>
      </c>
      <c r="G87" s="12" t="s">
        <v>7</v>
      </c>
      <c r="I87" s="13" t="s">
        <v>8</v>
      </c>
      <c r="J87" s="12" t="s">
        <v>7</v>
      </c>
      <c r="L87" s="13" t="s">
        <v>8</v>
      </c>
      <c r="M87" s="12" t="s">
        <v>7</v>
      </c>
      <c r="O87" s="13" t="s">
        <v>8</v>
      </c>
      <c r="P87" s="12" t="s">
        <v>7</v>
      </c>
      <c r="R87" s="13" t="s">
        <v>8</v>
      </c>
      <c r="S87" s="12" t="s">
        <v>7</v>
      </c>
      <c r="U87" s="13" t="s">
        <v>8</v>
      </c>
    </row>
    <row r="88" spans="1:21" x14ac:dyDescent="0.2">
      <c r="A88" s="11"/>
      <c r="C88" s="10"/>
      <c r="D88" s="14"/>
      <c r="F88" s="14"/>
      <c r="G88" s="12"/>
      <c r="I88" s="13"/>
      <c r="J88" s="14"/>
      <c r="L88" s="14"/>
      <c r="M88" s="12"/>
      <c r="O88" s="14"/>
      <c r="P88" s="21"/>
      <c r="R88" s="13"/>
      <c r="S88" s="21"/>
      <c r="U88" s="13"/>
    </row>
    <row r="89" spans="1:21" x14ac:dyDescent="0.2">
      <c r="A89" s="33"/>
      <c r="B89" t="s">
        <v>11</v>
      </c>
      <c r="C89" s="32"/>
      <c r="D89" s="34">
        <v>3</v>
      </c>
      <c r="E89" s="16" t="s">
        <v>10</v>
      </c>
      <c r="F89" s="31"/>
      <c r="G89" s="33">
        <v>5</v>
      </c>
      <c r="H89" s="16" t="s">
        <v>10</v>
      </c>
      <c r="I89" s="32"/>
      <c r="J89" s="34">
        <v>3</v>
      </c>
      <c r="K89" s="16" t="s">
        <v>10</v>
      </c>
      <c r="L89" s="31"/>
      <c r="M89" s="33"/>
      <c r="N89" t="s">
        <v>11</v>
      </c>
      <c r="O89" s="31"/>
      <c r="P89" s="33">
        <v>7</v>
      </c>
      <c r="Q89" s="16" t="s">
        <v>10</v>
      </c>
      <c r="R89" s="32"/>
      <c r="S89" s="33"/>
      <c r="T89" t="s">
        <v>9</v>
      </c>
      <c r="U89" s="32"/>
    </row>
    <row r="90" spans="1:21" x14ac:dyDescent="0.2">
      <c r="A90" s="4"/>
      <c r="C90" s="3"/>
      <c r="E90" s="26" t="s">
        <v>36</v>
      </c>
      <c r="G90" s="4"/>
      <c r="H90" s="26" t="s">
        <v>36</v>
      </c>
      <c r="I90" s="3"/>
      <c r="J90" s="25"/>
      <c r="K90" s="26" t="s">
        <v>40</v>
      </c>
      <c r="M90" s="4"/>
      <c r="P90" s="4"/>
      <c r="Q90" s="16" t="s">
        <v>36</v>
      </c>
      <c r="S90" s="4"/>
      <c r="T90" t="s">
        <v>15</v>
      </c>
      <c r="U90" s="3"/>
    </row>
    <row r="91" spans="1:21" x14ac:dyDescent="0.2">
      <c r="A91" s="61"/>
      <c r="B91" s="62"/>
      <c r="C91" s="63"/>
      <c r="D91" s="73"/>
      <c r="E91" s="74"/>
      <c r="F91" s="75"/>
      <c r="G91" s="73"/>
      <c r="H91" s="74"/>
      <c r="I91" s="75"/>
      <c r="J91" s="24"/>
      <c r="K91" s="44" t="s">
        <v>43</v>
      </c>
      <c r="M91" s="73"/>
      <c r="N91" s="74"/>
      <c r="O91" s="75"/>
      <c r="P91" s="73"/>
      <c r="Q91" s="74"/>
      <c r="R91" s="75"/>
      <c r="S91" s="94" t="str">
        <f>IF(U89=0," ",+T90/U89)</f>
        <v xml:space="preserve"> </v>
      </c>
      <c r="T91" s="95"/>
      <c r="U91" s="96"/>
    </row>
    <row r="92" spans="1:21" x14ac:dyDescent="0.2">
      <c r="A92" s="61"/>
      <c r="B92" s="62"/>
      <c r="C92" s="63"/>
      <c r="D92" s="73"/>
      <c r="E92" s="74"/>
      <c r="F92" s="75"/>
      <c r="G92" s="73"/>
      <c r="H92" s="74"/>
      <c r="I92" s="75"/>
      <c r="J92" s="79"/>
      <c r="K92" s="80"/>
      <c r="L92" s="81"/>
      <c r="M92" s="73"/>
      <c r="N92" s="74"/>
      <c r="O92" s="75"/>
      <c r="P92" s="73"/>
      <c r="Q92" s="74"/>
      <c r="R92" s="75"/>
      <c r="S92" s="94"/>
      <c r="T92" s="95"/>
      <c r="U92" s="96"/>
    </row>
    <row r="93" spans="1:21" x14ac:dyDescent="0.2">
      <c r="A93" s="61"/>
      <c r="B93" s="62"/>
      <c r="C93" s="63"/>
      <c r="D93" s="73"/>
      <c r="E93" s="74"/>
      <c r="F93" s="75"/>
      <c r="G93" s="73"/>
      <c r="H93" s="74"/>
      <c r="I93" s="75"/>
      <c r="J93" s="79"/>
      <c r="K93" s="80"/>
      <c r="L93" s="81"/>
      <c r="M93" s="73"/>
      <c r="N93" s="74"/>
      <c r="O93" s="75"/>
      <c r="P93" s="73"/>
      <c r="Q93" s="74"/>
      <c r="R93" s="75"/>
      <c r="S93" s="94"/>
      <c r="T93" s="95"/>
      <c r="U93" s="96"/>
    </row>
    <row r="94" spans="1:21" x14ac:dyDescent="0.2">
      <c r="A94" s="61"/>
      <c r="B94" s="62"/>
      <c r="C94" s="63"/>
      <c r="D94" s="73"/>
      <c r="E94" s="74"/>
      <c r="F94" s="75"/>
      <c r="G94" s="73"/>
      <c r="H94" s="74"/>
      <c r="I94" s="75"/>
      <c r="J94" s="79"/>
      <c r="K94" s="80"/>
      <c r="L94" s="81"/>
      <c r="M94" s="73"/>
      <c r="N94" s="74"/>
      <c r="O94" s="75"/>
      <c r="P94" s="73"/>
      <c r="Q94" s="74"/>
      <c r="R94" s="75"/>
      <c r="S94" s="94"/>
      <c r="T94" s="95"/>
      <c r="U94" s="96"/>
    </row>
    <row r="95" spans="1:21" x14ac:dyDescent="0.2">
      <c r="A95" s="61"/>
      <c r="B95" s="62"/>
      <c r="C95" s="63"/>
      <c r="D95" s="73"/>
      <c r="E95" s="74"/>
      <c r="F95" s="75"/>
      <c r="G95" s="73"/>
      <c r="H95" s="74"/>
      <c r="I95" s="75"/>
      <c r="J95" s="79"/>
      <c r="K95" s="80"/>
      <c r="L95" s="81"/>
      <c r="M95" s="73"/>
      <c r="N95" s="74"/>
      <c r="O95" s="75"/>
      <c r="P95" s="73"/>
      <c r="Q95" s="74"/>
      <c r="R95" s="75"/>
      <c r="S95" s="94"/>
      <c r="T95" s="95"/>
      <c r="U95" s="96"/>
    </row>
    <row r="96" spans="1:21" x14ac:dyDescent="0.2">
      <c r="A96" s="61"/>
      <c r="B96" s="62"/>
      <c r="C96" s="63"/>
      <c r="D96" s="73"/>
      <c r="E96" s="74"/>
      <c r="F96" s="75"/>
      <c r="G96" s="73"/>
      <c r="H96" s="74"/>
      <c r="I96" s="75"/>
      <c r="J96" s="79"/>
      <c r="K96" s="80"/>
      <c r="L96" s="81"/>
      <c r="M96" s="73"/>
      <c r="N96" s="74"/>
      <c r="O96" s="75"/>
      <c r="P96" s="73"/>
      <c r="Q96" s="74"/>
      <c r="R96" s="75"/>
      <c r="S96" s="35">
        <f>+S89+P89+M89+J89+G89+D89+A89</f>
        <v>18</v>
      </c>
      <c r="T96" s="8" t="s">
        <v>12</v>
      </c>
      <c r="U96" s="36">
        <f>+U89+R89+O89+L89+I89+F89+C89</f>
        <v>0</v>
      </c>
    </row>
    <row r="97" spans="1:21" x14ac:dyDescent="0.2">
      <c r="A97" s="64"/>
      <c r="B97" s="65"/>
      <c r="C97" s="66"/>
      <c r="D97" s="76"/>
      <c r="E97" s="77"/>
      <c r="F97" s="78"/>
      <c r="G97" s="76"/>
      <c r="H97" s="77"/>
      <c r="I97" s="78"/>
      <c r="J97" s="82"/>
      <c r="K97" s="83"/>
      <c r="L97" s="84"/>
      <c r="M97" s="76"/>
      <c r="N97" s="77"/>
      <c r="O97" s="78"/>
      <c r="P97" s="76"/>
      <c r="Q97" s="77"/>
      <c r="R97" s="78"/>
      <c r="S97" s="27">
        <f>S85+S96</f>
        <v>136.29999999999998</v>
      </c>
      <c r="T97" s="28" t="s">
        <v>16</v>
      </c>
      <c r="U97" s="29">
        <f>U85+U96</f>
        <v>0</v>
      </c>
    </row>
    <row r="98" spans="1:21" x14ac:dyDescent="0.2">
      <c r="A98" s="38"/>
      <c r="B98" s="37">
        <f>+E98-1</f>
        <v>45138</v>
      </c>
      <c r="C98" s="39"/>
      <c r="D98" s="40"/>
      <c r="E98" s="37">
        <f>+H98-1</f>
        <v>45139</v>
      </c>
      <c r="F98" s="40"/>
      <c r="G98" s="38"/>
      <c r="H98" s="37">
        <f>+K98-1</f>
        <v>45140</v>
      </c>
      <c r="I98" s="39"/>
      <c r="J98" s="40"/>
      <c r="K98" s="37">
        <f>+N98-1</f>
        <v>45141</v>
      </c>
      <c r="L98" s="40"/>
      <c r="M98" s="38"/>
      <c r="N98" s="37">
        <f>+Q98-1</f>
        <v>45142</v>
      </c>
      <c r="O98" s="40"/>
      <c r="P98" s="38"/>
      <c r="Q98" s="37">
        <f>+T98-1</f>
        <v>45143</v>
      </c>
      <c r="R98" s="40"/>
      <c r="S98" s="38"/>
      <c r="T98" s="37">
        <f>+B110-1</f>
        <v>45144</v>
      </c>
      <c r="U98" s="39"/>
    </row>
    <row r="99" spans="1:21" x14ac:dyDescent="0.2">
      <c r="A99" s="11" t="s">
        <v>7</v>
      </c>
      <c r="C99" s="10" t="s">
        <v>8</v>
      </c>
      <c r="D99" s="12" t="s">
        <v>7</v>
      </c>
      <c r="F99" s="13" t="s">
        <v>8</v>
      </c>
      <c r="G99" s="12" t="s">
        <v>7</v>
      </c>
      <c r="I99" s="13" t="s">
        <v>8</v>
      </c>
      <c r="J99" s="12" t="s">
        <v>7</v>
      </c>
      <c r="L99" s="13" t="s">
        <v>8</v>
      </c>
      <c r="M99" s="12" t="s">
        <v>7</v>
      </c>
      <c r="O99" s="13" t="s">
        <v>8</v>
      </c>
      <c r="P99" s="12" t="s">
        <v>7</v>
      </c>
      <c r="R99" s="13" t="s">
        <v>8</v>
      </c>
      <c r="S99" s="12" t="s">
        <v>7</v>
      </c>
      <c r="U99" s="13" t="s">
        <v>8</v>
      </c>
    </row>
    <row r="100" spans="1:21" x14ac:dyDescent="0.2">
      <c r="A100" s="11"/>
      <c r="C100" s="10"/>
      <c r="D100" s="14"/>
      <c r="F100" s="14"/>
      <c r="G100" s="12"/>
      <c r="I100" s="13"/>
      <c r="J100" s="14"/>
      <c r="L100" s="14"/>
      <c r="M100" s="12"/>
      <c r="O100" s="14"/>
      <c r="P100" s="21"/>
      <c r="R100" s="13"/>
      <c r="S100" s="21"/>
      <c r="U100" s="13"/>
    </row>
    <row r="101" spans="1:21" x14ac:dyDescent="0.2">
      <c r="A101" s="33"/>
      <c r="B101" t="s">
        <v>11</v>
      </c>
      <c r="C101" s="32"/>
      <c r="D101" s="34">
        <v>3</v>
      </c>
      <c r="E101" s="16" t="s">
        <v>10</v>
      </c>
      <c r="F101" s="31"/>
      <c r="G101" s="33">
        <v>5</v>
      </c>
      <c r="H101" s="16" t="s">
        <v>10</v>
      </c>
      <c r="I101" s="32"/>
      <c r="J101" s="34">
        <v>3</v>
      </c>
      <c r="K101" s="16" t="s">
        <v>10</v>
      </c>
      <c r="L101" s="31"/>
      <c r="M101" s="33"/>
      <c r="N101" t="s">
        <v>11</v>
      </c>
      <c r="O101" s="31"/>
      <c r="P101" s="33">
        <v>11</v>
      </c>
      <c r="Q101" s="16" t="s">
        <v>10</v>
      </c>
      <c r="R101" s="32"/>
      <c r="S101" s="33"/>
      <c r="T101" t="s">
        <v>9</v>
      </c>
      <c r="U101" s="32"/>
    </row>
    <row r="102" spans="1:21" x14ac:dyDescent="0.2">
      <c r="A102" s="4"/>
      <c r="C102" s="3"/>
      <c r="E102" s="26" t="s">
        <v>36</v>
      </c>
      <c r="G102" s="4"/>
      <c r="H102" s="26" t="s">
        <v>39</v>
      </c>
      <c r="I102" s="3"/>
      <c r="J102" s="25"/>
      <c r="K102" s="26" t="s">
        <v>37</v>
      </c>
      <c r="M102" s="4"/>
      <c r="P102" s="4"/>
      <c r="Q102" s="16" t="s">
        <v>36</v>
      </c>
      <c r="S102" s="4"/>
      <c r="T102" t="s">
        <v>15</v>
      </c>
      <c r="U102" s="3"/>
    </row>
    <row r="103" spans="1:21" x14ac:dyDescent="0.2">
      <c r="A103" s="61"/>
      <c r="B103" s="62"/>
      <c r="C103" s="63"/>
      <c r="D103" s="73"/>
      <c r="E103" s="74"/>
      <c r="F103" s="75"/>
      <c r="G103" s="73"/>
      <c r="H103" s="74"/>
      <c r="I103" s="75"/>
      <c r="J103" s="24"/>
      <c r="K103" s="44" t="s">
        <v>43</v>
      </c>
      <c r="M103" s="73"/>
      <c r="N103" s="74"/>
      <c r="O103" s="75"/>
      <c r="P103" s="73"/>
      <c r="Q103" s="74"/>
      <c r="R103" s="75"/>
      <c r="S103" s="94" t="str">
        <f>IF(U101=0," ",+T102/U101)</f>
        <v xml:space="preserve"> </v>
      </c>
      <c r="T103" s="95"/>
      <c r="U103" s="96"/>
    </row>
    <row r="104" spans="1:21" x14ac:dyDescent="0.2">
      <c r="A104" s="61"/>
      <c r="B104" s="62"/>
      <c r="C104" s="63"/>
      <c r="D104" s="73"/>
      <c r="E104" s="74"/>
      <c r="F104" s="75"/>
      <c r="G104" s="73"/>
      <c r="H104" s="74"/>
      <c r="I104" s="75"/>
      <c r="J104" s="79"/>
      <c r="K104" s="80"/>
      <c r="L104" s="81"/>
      <c r="M104" s="73"/>
      <c r="N104" s="74"/>
      <c r="O104" s="75"/>
      <c r="P104" s="73"/>
      <c r="Q104" s="74"/>
      <c r="R104" s="75"/>
      <c r="S104" s="94"/>
      <c r="T104" s="95"/>
      <c r="U104" s="96"/>
    </row>
    <row r="105" spans="1:21" x14ac:dyDescent="0.2">
      <c r="A105" s="61"/>
      <c r="B105" s="62"/>
      <c r="C105" s="63"/>
      <c r="D105" s="73"/>
      <c r="E105" s="74"/>
      <c r="F105" s="75"/>
      <c r="G105" s="73"/>
      <c r="H105" s="74"/>
      <c r="I105" s="75"/>
      <c r="J105" s="79"/>
      <c r="K105" s="80"/>
      <c r="L105" s="81"/>
      <c r="M105" s="73"/>
      <c r="N105" s="74"/>
      <c r="O105" s="75"/>
      <c r="P105" s="73"/>
      <c r="Q105" s="74"/>
      <c r="R105" s="75"/>
      <c r="S105" s="94"/>
      <c r="T105" s="95"/>
      <c r="U105" s="96"/>
    </row>
    <row r="106" spans="1:21" x14ac:dyDescent="0.2">
      <c r="A106" s="61"/>
      <c r="B106" s="62"/>
      <c r="C106" s="63"/>
      <c r="D106" s="73"/>
      <c r="E106" s="74"/>
      <c r="F106" s="75"/>
      <c r="G106" s="73"/>
      <c r="H106" s="74"/>
      <c r="I106" s="75"/>
      <c r="J106" s="79"/>
      <c r="K106" s="80"/>
      <c r="L106" s="81"/>
      <c r="M106" s="73"/>
      <c r="N106" s="74"/>
      <c r="O106" s="75"/>
      <c r="P106" s="73"/>
      <c r="Q106" s="74"/>
      <c r="R106" s="75"/>
      <c r="S106" s="94"/>
      <c r="T106" s="95"/>
      <c r="U106" s="96"/>
    </row>
    <row r="107" spans="1:21" x14ac:dyDescent="0.2">
      <c r="A107" s="61"/>
      <c r="B107" s="62"/>
      <c r="C107" s="63"/>
      <c r="D107" s="73"/>
      <c r="E107" s="74"/>
      <c r="F107" s="75"/>
      <c r="G107" s="73"/>
      <c r="H107" s="74"/>
      <c r="I107" s="75"/>
      <c r="J107" s="79"/>
      <c r="K107" s="80"/>
      <c r="L107" s="81"/>
      <c r="M107" s="73"/>
      <c r="N107" s="74"/>
      <c r="O107" s="75"/>
      <c r="P107" s="73"/>
      <c r="Q107" s="74"/>
      <c r="R107" s="75"/>
      <c r="S107" s="94"/>
      <c r="T107" s="95"/>
      <c r="U107" s="96"/>
    </row>
    <row r="108" spans="1:21" x14ac:dyDescent="0.2">
      <c r="A108" s="61"/>
      <c r="B108" s="62"/>
      <c r="C108" s="63"/>
      <c r="D108" s="73"/>
      <c r="E108" s="74"/>
      <c r="F108" s="75"/>
      <c r="G108" s="73"/>
      <c r="H108" s="74"/>
      <c r="I108" s="75"/>
      <c r="J108" s="79"/>
      <c r="K108" s="80"/>
      <c r="L108" s="81"/>
      <c r="M108" s="73"/>
      <c r="N108" s="74"/>
      <c r="O108" s="75"/>
      <c r="P108" s="73"/>
      <c r="Q108" s="74"/>
      <c r="R108" s="75"/>
      <c r="S108" s="35">
        <f>+S101+P101+M101+J101+G101+D101+A101</f>
        <v>22</v>
      </c>
      <c r="T108" s="8" t="s">
        <v>12</v>
      </c>
      <c r="U108" s="36">
        <f>+U101+R101+O101+L101+I101+F101+C101</f>
        <v>0</v>
      </c>
    </row>
    <row r="109" spans="1:21" x14ac:dyDescent="0.2">
      <c r="A109" s="64"/>
      <c r="B109" s="65"/>
      <c r="C109" s="66"/>
      <c r="D109" s="76"/>
      <c r="E109" s="77"/>
      <c r="F109" s="78"/>
      <c r="G109" s="76"/>
      <c r="H109" s="77"/>
      <c r="I109" s="78"/>
      <c r="J109" s="82"/>
      <c r="K109" s="83"/>
      <c r="L109" s="84"/>
      <c r="M109" s="76"/>
      <c r="N109" s="77"/>
      <c r="O109" s="78"/>
      <c r="P109" s="76"/>
      <c r="Q109" s="77"/>
      <c r="R109" s="78"/>
      <c r="S109" s="20">
        <f>S97+S108</f>
        <v>158.29999999999998</v>
      </c>
      <c r="T109" s="23" t="s">
        <v>16</v>
      </c>
      <c r="U109" s="9">
        <f>U97+U108</f>
        <v>0</v>
      </c>
    </row>
    <row r="110" spans="1:21" x14ac:dyDescent="0.2">
      <c r="A110" s="38"/>
      <c r="B110" s="37">
        <f>+E110-1</f>
        <v>45145</v>
      </c>
      <c r="C110" s="39"/>
      <c r="D110" s="40"/>
      <c r="E110" s="37">
        <f>+H110-1</f>
        <v>45146</v>
      </c>
      <c r="F110" s="40"/>
      <c r="G110" s="38"/>
      <c r="H110" s="37">
        <f>+K110-1</f>
        <v>45147</v>
      </c>
      <c r="I110" s="39"/>
      <c r="J110" s="40"/>
      <c r="K110" s="37">
        <f>+N110-1</f>
        <v>45148</v>
      </c>
      <c r="L110" s="40"/>
      <c r="M110" s="38"/>
      <c r="N110" s="37">
        <f>+Q110-1</f>
        <v>45149</v>
      </c>
      <c r="O110" s="40"/>
      <c r="P110" s="38"/>
      <c r="Q110" s="37">
        <f>+T110-1</f>
        <v>45150</v>
      </c>
      <c r="R110" s="40"/>
      <c r="S110" s="38"/>
      <c r="T110" s="37">
        <f>+B122-1</f>
        <v>45151</v>
      </c>
      <c r="U110" s="39"/>
    </row>
    <row r="111" spans="1:21" x14ac:dyDescent="0.2">
      <c r="A111" s="11" t="s">
        <v>7</v>
      </c>
      <c r="C111" s="10" t="s">
        <v>8</v>
      </c>
      <c r="D111" s="12" t="s">
        <v>7</v>
      </c>
      <c r="F111" s="13" t="s">
        <v>8</v>
      </c>
      <c r="G111" s="12" t="s">
        <v>7</v>
      </c>
      <c r="I111" s="13" t="s">
        <v>8</v>
      </c>
      <c r="J111" s="12" t="s">
        <v>7</v>
      </c>
      <c r="L111" s="13" t="s">
        <v>8</v>
      </c>
      <c r="M111" s="12" t="s">
        <v>7</v>
      </c>
      <c r="O111" s="13" t="s">
        <v>8</v>
      </c>
      <c r="P111" s="12" t="s">
        <v>7</v>
      </c>
      <c r="R111" s="13" t="s">
        <v>8</v>
      </c>
      <c r="S111" s="12" t="s">
        <v>7</v>
      </c>
      <c r="U111" s="13" t="s">
        <v>8</v>
      </c>
    </row>
    <row r="112" spans="1:21" x14ac:dyDescent="0.2">
      <c r="A112" s="11"/>
      <c r="C112" s="10"/>
      <c r="D112" s="14"/>
      <c r="F112" s="14"/>
      <c r="G112" s="12"/>
      <c r="I112" s="13"/>
      <c r="J112" s="14"/>
      <c r="L112" s="14"/>
      <c r="M112" s="12"/>
      <c r="O112" s="14"/>
      <c r="P112" s="21"/>
      <c r="R112" s="13"/>
      <c r="S112" s="21"/>
      <c r="U112" s="13"/>
    </row>
    <row r="113" spans="1:21" x14ac:dyDescent="0.2">
      <c r="A113" s="33"/>
      <c r="B113" t="s">
        <v>11</v>
      </c>
      <c r="C113" s="32"/>
      <c r="D113" s="34">
        <v>3</v>
      </c>
      <c r="E113" s="16" t="s">
        <v>10</v>
      </c>
      <c r="F113" s="31"/>
      <c r="G113" s="33">
        <v>6</v>
      </c>
      <c r="H113" s="16" t="s">
        <v>10</v>
      </c>
      <c r="I113" s="32"/>
      <c r="J113" s="34">
        <v>3</v>
      </c>
      <c r="K113" s="16" t="s">
        <v>10</v>
      </c>
      <c r="L113" s="31"/>
      <c r="M113" s="33"/>
      <c r="N113" t="s">
        <v>11</v>
      </c>
      <c r="O113" s="31"/>
      <c r="P113" s="33">
        <v>12</v>
      </c>
      <c r="Q113" s="16" t="s">
        <v>10</v>
      </c>
      <c r="R113" s="32"/>
      <c r="S113" s="33"/>
      <c r="T113" t="s">
        <v>9</v>
      </c>
      <c r="U113" s="32"/>
    </row>
    <row r="114" spans="1:21" x14ac:dyDescent="0.2">
      <c r="A114" s="4"/>
      <c r="C114" s="3"/>
      <c r="E114" s="26" t="s">
        <v>36</v>
      </c>
      <c r="G114" s="4"/>
      <c r="H114" s="26" t="s">
        <v>36</v>
      </c>
      <c r="I114" s="3"/>
      <c r="J114" s="25"/>
      <c r="K114" s="26" t="s">
        <v>40</v>
      </c>
      <c r="M114" s="4"/>
      <c r="P114" s="4"/>
      <c r="Q114" s="16" t="s">
        <v>36</v>
      </c>
      <c r="S114" s="4"/>
      <c r="T114" t="s">
        <v>15</v>
      </c>
      <c r="U114" s="3"/>
    </row>
    <row r="115" spans="1:21" x14ac:dyDescent="0.2">
      <c r="A115" s="61"/>
      <c r="B115" s="62"/>
      <c r="C115" s="63"/>
      <c r="D115" s="73"/>
      <c r="E115" s="74"/>
      <c r="F115" s="75"/>
      <c r="G115" s="73"/>
      <c r="H115" s="74"/>
      <c r="I115" s="75"/>
      <c r="J115" s="24"/>
      <c r="K115" s="44" t="s">
        <v>43</v>
      </c>
      <c r="M115" s="73"/>
      <c r="N115" s="74"/>
      <c r="O115" s="75"/>
      <c r="P115" s="73"/>
      <c r="Q115" s="74"/>
      <c r="R115" s="75"/>
      <c r="S115" s="94" t="str">
        <f>IF(U113=0," ",+T114/U113)</f>
        <v xml:space="preserve"> </v>
      </c>
      <c r="T115" s="95"/>
      <c r="U115" s="96"/>
    </row>
    <row r="116" spans="1:21" x14ac:dyDescent="0.2">
      <c r="A116" s="61"/>
      <c r="B116" s="62"/>
      <c r="C116" s="63"/>
      <c r="D116" s="73"/>
      <c r="E116" s="74"/>
      <c r="F116" s="75"/>
      <c r="G116" s="73"/>
      <c r="H116" s="74"/>
      <c r="I116" s="75"/>
      <c r="J116" s="79"/>
      <c r="K116" s="80"/>
      <c r="L116" s="81"/>
      <c r="M116" s="73"/>
      <c r="N116" s="74"/>
      <c r="O116" s="75"/>
      <c r="P116" s="73"/>
      <c r="Q116" s="74"/>
      <c r="R116" s="75"/>
      <c r="S116" s="94"/>
      <c r="T116" s="95"/>
      <c r="U116" s="96"/>
    </row>
    <row r="117" spans="1:21" x14ac:dyDescent="0.2">
      <c r="A117" s="61"/>
      <c r="B117" s="62"/>
      <c r="C117" s="63"/>
      <c r="D117" s="73"/>
      <c r="E117" s="74"/>
      <c r="F117" s="75"/>
      <c r="G117" s="73"/>
      <c r="H117" s="74"/>
      <c r="I117" s="75"/>
      <c r="J117" s="79"/>
      <c r="K117" s="80"/>
      <c r="L117" s="81"/>
      <c r="M117" s="73"/>
      <c r="N117" s="74"/>
      <c r="O117" s="75"/>
      <c r="P117" s="73"/>
      <c r="Q117" s="74"/>
      <c r="R117" s="75"/>
      <c r="S117" s="94"/>
      <c r="T117" s="95"/>
      <c r="U117" s="96"/>
    </row>
    <row r="118" spans="1:21" x14ac:dyDescent="0.2">
      <c r="A118" s="61"/>
      <c r="B118" s="62"/>
      <c r="C118" s="63"/>
      <c r="D118" s="73"/>
      <c r="E118" s="74"/>
      <c r="F118" s="75"/>
      <c r="G118" s="73"/>
      <c r="H118" s="74"/>
      <c r="I118" s="75"/>
      <c r="J118" s="79"/>
      <c r="K118" s="80"/>
      <c r="L118" s="81"/>
      <c r="M118" s="73"/>
      <c r="N118" s="74"/>
      <c r="O118" s="75"/>
      <c r="P118" s="73"/>
      <c r="Q118" s="74"/>
      <c r="R118" s="75"/>
      <c r="S118" s="94"/>
      <c r="T118" s="95"/>
      <c r="U118" s="96"/>
    </row>
    <row r="119" spans="1:21" x14ac:dyDescent="0.2">
      <c r="A119" s="61"/>
      <c r="B119" s="62"/>
      <c r="C119" s="63"/>
      <c r="D119" s="73"/>
      <c r="E119" s="74"/>
      <c r="F119" s="75"/>
      <c r="G119" s="73"/>
      <c r="H119" s="74"/>
      <c r="I119" s="75"/>
      <c r="J119" s="79"/>
      <c r="K119" s="80"/>
      <c r="L119" s="81"/>
      <c r="M119" s="73"/>
      <c r="N119" s="74"/>
      <c r="O119" s="75"/>
      <c r="P119" s="73"/>
      <c r="Q119" s="74"/>
      <c r="R119" s="75"/>
      <c r="S119" s="94"/>
      <c r="T119" s="95"/>
      <c r="U119" s="96"/>
    </row>
    <row r="120" spans="1:21" x14ac:dyDescent="0.2">
      <c r="A120" s="61"/>
      <c r="B120" s="62"/>
      <c r="C120" s="63"/>
      <c r="D120" s="73"/>
      <c r="E120" s="74"/>
      <c r="F120" s="75"/>
      <c r="G120" s="73"/>
      <c r="H120" s="74"/>
      <c r="I120" s="75"/>
      <c r="J120" s="79"/>
      <c r="K120" s="80"/>
      <c r="L120" s="81"/>
      <c r="M120" s="73"/>
      <c r="N120" s="74"/>
      <c r="O120" s="75"/>
      <c r="P120" s="73"/>
      <c r="Q120" s="74"/>
      <c r="R120" s="75"/>
      <c r="S120" s="35">
        <f>+S113+P113+M113+J113+G113+D113+A113</f>
        <v>24</v>
      </c>
      <c r="T120" s="8" t="s">
        <v>12</v>
      </c>
      <c r="U120" s="36">
        <f>+U113+R113+O113+L113+I113+F113+C113</f>
        <v>0</v>
      </c>
    </row>
    <row r="121" spans="1:21" x14ac:dyDescent="0.2">
      <c r="A121" s="64"/>
      <c r="B121" s="65"/>
      <c r="C121" s="66"/>
      <c r="D121" s="76"/>
      <c r="E121" s="77"/>
      <c r="F121" s="78"/>
      <c r="G121" s="76"/>
      <c r="H121" s="77"/>
      <c r="I121" s="78"/>
      <c r="J121" s="82"/>
      <c r="K121" s="83"/>
      <c r="L121" s="84"/>
      <c r="M121" s="76"/>
      <c r="N121" s="77"/>
      <c r="O121" s="78"/>
      <c r="P121" s="76"/>
      <c r="Q121" s="77"/>
      <c r="R121" s="78"/>
      <c r="S121" s="20">
        <f>S109+S120</f>
        <v>182.29999999999998</v>
      </c>
      <c r="T121" s="23" t="s">
        <v>16</v>
      </c>
      <c r="U121" s="9">
        <f>U109+U120</f>
        <v>0</v>
      </c>
    </row>
    <row r="122" spans="1:21" x14ac:dyDescent="0.2">
      <c r="A122" s="38"/>
      <c r="B122" s="37">
        <f>+E122-1</f>
        <v>45152</v>
      </c>
      <c r="C122" s="39"/>
      <c r="D122" s="40"/>
      <c r="E122" s="37">
        <f>+H122-1</f>
        <v>45153</v>
      </c>
      <c r="F122" s="40"/>
      <c r="G122" s="38"/>
      <c r="H122" s="37">
        <f>+K122-1</f>
        <v>45154</v>
      </c>
      <c r="I122" s="39"/>
      <c r="J122" s="40"/>
      <c r="K122" s="37">
        <f>+N122-1</f>
        <v>45155</v>
      </c>
      <c r="L122" s="40"/>
      <c r="M122" s="38"/>
      <c r="N122" s="37">
        <f>+Q122-1</f>
        <v>45156</v>
      </c>
      <c r="O122" s="40"/>
      <c r="P122" s="38"/>
      <c r="Q122" s="37">
        <f>+T122-1</f>
        <v>45157</v>
      </c>
      <c r="R122" s="40"/>
      <c r="S122" s="38"/>
      <c r="T122" s="37">
        <f>+B134-1</f>
        <v>45158</v>
      </c>
      <c r="U122" s="39"/>
    </row>
    <row r="123" spans="1:21" x14ac:dyDescent="0.2">
      <c r="A123" s="11" t="s">
        <v>7</v>
      </c>
      <c r="C123" s="10" t="s">
        <v>8</v>
      </c>
      <c r="D123" s="12" t="s">
        <v>7</v>
      </c>
      <c r="F123" s="13" t="s">
        <v>8</v>
      </c>
      <c r="G123" s="12" t="s">
        <v>7</v>
      </c>
      <c r="I123" s="13" t="s">
        <v>8</v>
      </c>
      <c r="J123" s="12" t="s">
        <v>7</v>
      </c>
      <c r="L123" s="13" t="s">
        <v>8</v>
      </c>
      <c r="M123" s="12" t="s">
        <v>7</v>
      </c>
      <c r="O123" s="13" t="s">
        <v>8</v>
      </c>
      <c r="P123" s="12" t="s">
        <v>7</v>
      </c>
      <c r="R123" s="13" t="s">
        <v>8</v>
      </c>
      <c r="S123" s="12" t="s">
        <v>7</v>
      </c>
      <c r="U123" s="13" t="s">
        <v>8</v>
      </c>
    </row>
    <row r="124" spans="1:21" x14ac:dyDescent="0.2">
      <c r="A124" s="11"/>
      <c r="C124" s="10"/>
      <c r="D124" s="14"/>
      <c r="F124" s="14"/>
      <c r="G124" s="12"/>
      <c r="I124" s="13"/>
      <c r="J124" s="14"/>
      <c r="L124" s="14"/>
      <c r="M124" s="12"/>
      <c r="O124" s="14"/>
      <c r="P124" s="21"/>
      <c r="R124" s="13"/>
      <c r="S124" s="21"/>
      <c r="U124" s="13"/>
    </row>
    <row r="125" spans="1:21" x14ac:dyDescent="0.2">
      <c r="A125" s="33"/>
      <c r="B125" t="s">
        <v>11</v>
      </c>
      <c r="C125" s="32"/>
      <c r="D125" s="34">
        <v>3</v>
      </c>
      <c r="E125" s="16" t="s">
        <v>10</v>
      </c>
      <c r="F125" s="31"/>
      <c r="G125" s="33">
        <v>6</v>
      </c>
      <c r="H125" s="16" t="s">
        <v>10</v>
      </c>
      <c r="I125" s="32"/>
      <c r="J125" s="34">
        <v>3</v>
      </c>
      <c r="K125" s="16" t="s">
        <v>10</v>
      </c>
      <c r="L125" s="31"/>
      <c r="M125" s="33"/>
      <c r="N125" t="s">
        <v>11</v>
      </c>
      <c r="O125" s="31"/>
      <c r="P125" s="33">
        <v>10</v>
      </c>
      <c r="Q125" s="16" t="s">
        <v>10</v>
      </c>
      <c r="R125" s="32"/>
      <c r="S125" s="33"/>
      <c r="T125" t="s">
        <v>9</v>
      </c>
      <c r="U125" s="32"/>
    </row>
    <row r="126" spans="1:21" x14ac:dyDescent="0.2">
      <c r="A126" s="4"/>
      <c r="C126" s="3"/>
      <c r="E126" s="26" t="s">
        <v>36</v>
      </c>
      <c r="G126" s="4"/>
      <c r="H126" s="26" t="s">
        <v>36</v>
      </c>
      <c r="I126" s="3"/>
      <c r="J126" s="25"/>
      <c r="K126" s="26" t="s">
        <v>40</v>
      </c>
      <c r="M126" s="4"/>
      <c r="P126" s="4"/>
      <c r="Q126" s="16" t="s">
        <v>36</v>
      </c>
      <c r="S126" s="4"/>
      <c r="T126" t="s">
        <v>15</v>
      </c>
      <c r="U126" s="3"/>
    </row>
    <row r="127" spans="1:21" x14ac:dyDescent="0.2">
      <c r="A127" s="61"/>
      <c r="B127" s="62"/>
      <c r="C127" s="63"/>
      <c r="D127" s="73"/>
      <c r="E127" s="74"/>
      <c r="F127" s="75"/>
      <c r="G127" s="73"/>
      <c r="H127" s="74"/>
      <c r="I127" s="75"/>
      <c r="J127" s="24"/>
      <c r="K127" s="44" t="s">
        <v>43</v>
      </c>
      <c r="M127" s="73"/>
      <c r="N127" s="74"/>
      <c r="O127" s="75"/>
      <c r="P127" s="73"/>
      <c r="Q127" s="74"/>
      <c r="R127" s="75"/>
      <c r="S127" s="94" t="str">
        <f>IF(U125=0," ",+T126/U125)</f>
        <v xml:space="preserve"> </v>
      </c>
      <c r="T127" s="95"/>
      <c r="U127" s="96"/>
    </row>
    <row r="128" spans="1:21" x14ac:dyDescent="0.2">
      <c r="A128" s="61"/>
      <c r="B128" s="62"/>
      <c r="C128" s="63"/>
      <c r="D128" s="73"/>
      <c r="E128" s="74"/>
      <c r="F128" s="75"/>
      <c r="G128" s="73"/>
      <c r="H128" s="74"/>
      <c r="I128" s="75"/>
      <c r="J128" s="98"/>
      <c r="K128" s="99"/>
      <c r="L128" s="100"/>
      <c r="M128" s="73"/>
      <c r="N128" s="74"/>
      <c r="O128" s="75"/>
      <c r="P128" s="73"/>
      <c r="Q128" s="74"/>
      <c r="R128" s="75"/>
      <c r="S128" s="94"/>
      <c r="T128" s="95"/>
      <c r="U128" s="96"/>
    </row>
    <row r="129" spans="1:21" x14ac:dyDescent="0.2">
      <c r="A129" s="61"/>
      <c r="B129" s="62"/>
      <c r="C129" s="63"/>
      <c r="D129" s="73"/>
      <c r="E129" s="74"/>
      <c r="F129" s="75"/>
      <c r="G129" s="73"/>
      <c r="H129" s="74"/>
      <c r="I129" s="75"/>
      <c r="J129" s="98"/>
      <c r="K129" s="99"/>
      <c r="L129" s="100"/>
      <c r="M129" s="73"/>
      <c r="N129" s="74"/>
      <c r="O129" s="75"/>
      <c r="P129" s="73"/>
      <c r="Q129" s="74"/>
      <c r="R129" s="75"/>
      <c r="S129" s="94"/>
      <c r="T129" s="95"/>
      <c r="U129" s="96"/>
    </row>
    <row r="130" spans="1:21" x14ac:dyDescent="0.2">
      <c r="A130" s="61"/>
      <c r="B130" s="62"/>
      <c r="C130" s="63"/>
      <c r="D130" s="73"/>
      <c r="E130" s="74"/>
      <c r="F130" s="75"/>
      <c r="G130" s="73"/>
      <c r="H130" s="74"/>
      <c r="I130" s="75"/>
      <c r="J130" s="98"/>
      <c r="K130" s="99"/>
      <c r="L130" s="100"/>
      <c r="M130" s="73"/>
      <c r="N130" s="74"/>
      <c r="O130" s="75"/>
      <c r="P130" s="73"/>
      <c r="Q130" s="74"/>
      <c r="R130" s="75"/>
      <c r="S130" s="94"/>
      <c r="T130" s="95"/>
      <c r="U130" s="96"/>
    </row>
    <row r="131" spans="1:21" x14ac:dyDescent="0.2">
      <c r="A131" s="61"/>
      <c r="B131" s="62"/>
      <c r="C131" s="63"/>
      <c r="D131" s="73"/>
      <c r="E131" s="74"/>
      <c r="F131" s="75"/>
      <c r="G131" s="73"/>
      <c r="H131" s="74"/>
      <c r="I131" s="75"/>
      <c r="J131" s="98"/>
      <c r="K131" s="99"/>
      <c r="L131" s="100"/>
      <c r="M131" s="73"/>
      <c r="N131" s="74"/>
      <c r="O131" s="75"/>
      <c r="P131" s="73"/>
      <c r="Q131" s="74"/>
      <c r="R131" s="75"/>
      <c r="S131" s="94"/>
      <c r="T131" s="95"/>
      <c r="U131" s="96"/>
    </row>
    <row r="132" spans="1:21" x14ac:dyDescent="0.2">
      <c r="A132" s="61"/>
      <c r="B132" s="62"/>
      <c r="C132" s="63"/>
      <c r="D132" s="73"/>
      <c r="E132" s="74"/>
      <c r="F132" s="75"/>
      <c r="G132" s="73"/>
      <c r="H132" s="74"/>
      <c r="I132" s="75"/>
      <c r="J132" s="98"/>
      <c r="K132" s="99"/>
      <c r="L132" s="100"/>
      <c r="M132" s="73"/>
      <c r="N132" s="74"/>
      <c r="O132" s="75"/>
      <c r="P132" s="73"/>
      <c r="Q132" s="74"/>
      <c r="R132" s="75"/>
      <c r="S132" s="35">
        <f>+S125+P125+M125+J125+G125+D125+A125</f>
        <v>22</v>
      </c>
      <c r="T132" s="8" t="s">
        <v>12</v>
      </c>
      <c r="U132" s="36">
        <f>+U125+R125+O125+L125+I125+F125+C125</f>
        <v>0</v>
      </c>
    </row>
    <row r="133" spans="1:21" x14ac:dyDescent="0.2">
      <c r="A133" s="64"/>
      <c r="B133" s="65"/>
      <c r="C133" s="66"/>
      <c r="D133" s="76"/>
      <c r="E133" s="77"/>
      <c r="F133" s="78"/>
      <c r="G133" s="76"/>
      <c r="H133" s="77"/>
      <c r="I133" s="78"/>
      <c r="J133" s="101"/>
      <c r="K133" s="102"/>
      <c r="L133" s="103"/>
      <c r="M133" s="76"/>
      <c r="N133" s="77"/>
      <c r="O133" s="78"/>
      <c r="P133" s="76"/>
      <c r="Q133" s="77"/>
      <c r="R133" s="78"/>
      <c r="S133" s="20">
        <f>S121+S132</f>
        <v>204.29999999999998</v>
      </c>
      <c r="T133" s="23" t="s">
        <v>16</v>
      </c>
      <c r="U133" s="9">
        <f>U121+U132</f>
        <v>0</v>
      </c>
    </row>
    <row r="134" spans="1:21" x14ac:dyDescent="0.2">
      <c r="A134" s="38"/>
      <c r="B134" s="37">
        <f>+E134-1</f>
        <v>45159</v>
      </c>
      <c r="C134" s="39"/>
      <c r="D134" s="40"/>
      <c r="E134" s="37">
        <f>+H134-1</f>
        <v>45160</v>
      </c>
      <c r="F134" s="40"/>
      <c r="G134" s="38"/>
      <c r="H134" s="37">
        <f>+K134-1</f>
        <v>45161</v>
      </c>
      <c r="I134" s="39"/>
      <c r="J134" s="40"/>
      <c r="K134" s="37">
        <f>+N134-1</f>
        <v>45162</v>
      </c>
      <c r="L134" s="40"/>
      <c r="M134" s="38"/>
      <c r="N134" s="37">
        <f>+Q134-1</f>
        <v>45163</v>
      </c>
      <c r="O134" s="40"/>
      <c r="P134" s="38"/>
      <c r="Q134" s="37">
        <f>+T134-1</f>
        <v>45164</v>
      </c>
      <c r="R134" s="40"/>
      <c r="S134" s="38"/>
      <c r="T134" s="37">
        <f>+B146-1</f>
        <v>45165</v>
      </c>
      <c r="U134" s="39"/>
    </row>
    <row r="135" spans="1:21" x14ac:dyDescent="0.2">
      <c r="A135" s="11" t="s">
        <v>7</v>
      </c>
      <c r="C135" s="10" t="s">
        <v>8</v>
      </c>
      <c r="D135" s="12" t="s">
        <v>7</v>
      </c>
      <c r="F135" s="13" t="s">
        <v>8</v>
      </c>
      <c r="G135" s="12" t="s">
        <v>7</v>
      </c>
      <c r="I135" s="13" t="s">
        <v>8</v>
      </c>
      <c r="J135" s="12" t="s">
        <v>7</v>
      </c>
      <c r="L135" s="13" t="s">
        <v>8</v>
      </c>
      <c r="M135" s="12" t="s">
        <v>7</v>
      </c>
      <c r="O135" s="13" t="s">
        <v>8</v>
      </c>
      <c r="P135" s="12" t="s">
        <v>7</v>
      </c>
      <c r="R135" s="13" t="s">
        <v>8</v>
      </c>
      <c r="S135" s="12" t="s">
        <v>7</v>
      </c>
      <c r="U135" s="13" t="s">
        <v>8</v>
      </c>
    </row>
    <row r="136" spans="1:21" x14ac:dyDescent="0.2">
      <c r="A136" s="11"/>
      <c r="C136" s="10"/>
      <c r="D136" s="14"/>
      <c r="F136" s="14"/>
      <c r="G136" s="12"/>
      <c r="I136" s="13"/>
      <c r="J136" s="14"/>
      <c r="L136" s="14"/>
      <c r="M136" s="12"/>
      <c r="O136" s="14"/>
      <c r="P136" s="21"/>
      <c r="R136" s="13"/>
      <c r="S136" s="21"/>
      <c r="U136" s="13"/>
    </row>
    <row r="137" spans="1:21" x14ac:dyDescent="0.2">
      <c r="A137" s="33"/>
      <c r="B137" t="s">
        <v>11</v>
      </c>
      <c r="C137" s="32"/>
      <c r="D137" s="34">
        <v>3</v>
      </c>
      <c r="E137" s="16" t="s">
        <v>10</v>
      </c>
      <c r="F137" s="31"/>
      <c r="G137" s="33">
        <v>6</v>
      </c>
      <c r="H137" s="16" t="s">
        <v>10</v>
      </c>
      <c r="I137" s="32"/>
      <c r="J137" s="34">
        <v>3</v>
      </c>
      <c r="K137" s="16" t="s">
        <v>10</v>
      </c>
      <c r="L137" s="31"/>
      <c r="M137" s="33"/>
      <c r="N137" t="s">
        <v>11</v>
      </c>
      <c r="O137" s="31"/>
      <c r="P137" s="33">
        <v>13.1</v>
      </c>
      <c r="Q137" s="47" t="s">
        <v>30</v>
      </c>
      <c r="R137" s="32"/>
      <c r="S137" s="33"/>
      <c r="T137" t="s">
        <v>9</v>
      </c>
      <c r="U137" s="32"/>
    </row>
    <row r="138" spans="1:21" x14ac:dyDescent="0.2">
      <c r="A138" s="4"/>
      <c r="C138" s="3"/>
      <c r="E138" s="26" t="s">
        <v>36</v>
      </c>
      <c r="G138" s="4"/>
      <c r="H138" s="43" t="s">
        <v>39</v>
      </c>
      <c r="I138" s="3"/>
      <c r="J138" s="25"/>
      <c r="K138" s="26" t="s">
        <v>36</v>
      </c>
      <c r="M138" s="4"/>
      <c r="P138" s="4"/>
      <c r="Q138" s="44" t="s">
        <v>39</v>
      </c>
      <c r="S138" s="4"/>
      <c r="T138" t="s">
        <v>15</v>
      </c>
      <c r="U138" s="3"/>
    </row>
    <row r="139" spans="1:21" x14ac:dyDescent="0.2">
      <c r="A139" s="61"/>
      <c r="B139" s="62"/>
      <c r="C139" s="63"/>
      <c r="D139" s="73"/>
      <c r="E139" s="74"/>
      <c r="F139" s="75"/>
      <c r="G139" s="73"/>
      <c r="H139" s="74"/>
      <c r="I139" s="75"/>
      <c r="J139" s="73"/>
      <c r="K139" s="74"/>
      <c r="L139" s="75"/>
      <c r="M139" s="73"/>
      <c r="N139" s="74"/>
      <c r="O139" s="75"/>
      <c r="P139" s="73"/>
      <c r="Q139" s="74"/>
      <c r="R139" s="75"/>
      <c r="S139" s="94" t="str">
        <f>IF(U137=0," ",+T138/U137)</f>
        <v xml:space="preserve"> </v>
      </c>
      <c r="T139" s="95"/>
      <c r="U139" s="96"/>
    </row>
    <row r="140" spans="1:21" x14ac:dyDescent="0.2">
      <c r="A140" s="61"/>
      <c r="B140" s="62"/>
      <c r="C140" s="63"/>
      <c r="D140" s="73"/>
      <c r="E140" s="74"/>
      <c r="F140" s="75"/>
      <c r="G140" s="73"/>
      <c r="H140" s="74"/>
      <c r="I140" s="75"/>
      <c r="J140" s="73"/>
      <c r="K140" s="74"/>
      <c r="L140" s="75"/>
      <c r="M140" s="73"/>
      <c r="N140" s="74"/>
      <c r="O140" s="75"/>
      <c r="P140" s="73"/>
      <c r="Q140" s="74"/>
      <c r="R140" s="75"/>
      <c r="S140" s="94"/>
      <c r="T140" s="95"/>
      <c r="U140" s="96"/>
    </row>
    <row r="141" spans="1:21" x14ac:dyDescent="0.2">
      <c r="A141" s="61"/>
      <c r="B141" s="62"/>
      <c r="C141" s="63"/>
      <c r="D141" s="73"/>
      <c r="E141" s="74"/>
      <c r="F141" s="75"/>
      <c r="G141" s="73"/>
      <c r="H141" s="74"/>
      <c r="I141" s="75"/>
      <c r="J141" s="73"/>
      <c r="K141" s="74"/>
      <c r="L141" s="75"/>
      <c r="M141" s="73"/>
      <c r="N141" s="74"/>
      <c r="O141" s="75"/>
      <c r="P141" s="73"/>
      <c r="Q141" s="74"/>
      <c r="R141" s="75"/>
      <c r="S141" s="94"/>
      <c r="T141" s="95"/>
      <c r="U141" s="96"/>
    </row>
    <row r="142" spans="1:21" x14ac:dyDescent="0.2">
      <c r="A142" s="61"/>
      <c r="B142" s="62"/>
      <c r="C142" s="63"/>
      <c r="D142" s="73"/>
      <c r="E142" s="74"/>
      <c r="F142" s="75"/>
      <c r="G142" s="73"/>
      <c r="H142" s="74"/>
      <c r="I142" s="75"/>
      <c r="J142" s="73"/>
      <c r="K142" s="74"/>
      <c r="L142" s="75"/>
      <c r="M142" s="73"/>
      <c r="N142" s="74"/>
      <c r="O142" s="75"/>
      <c r="P142" s="73"/>
      <c r="Q142" s="74"/>
      <c r="R142" s="75"/>
      <c r="S142" s="94"/>
      <c r="T142" s="95"/>
      <c r="U142" s="96"/>
    </row>
    <row r="143" spans="1:21" x14ac:dyDescent="0.2">
      <c r="A143" s="61"/>
      <c r="B143" s="62"/>
      <c r="C143" s="63"/>
      <c r="D143" s="73"/>
      <c r="E143" s="74"/>
      <c r="F143" s="75"/>
      <c r="G143" s="73"/>
      <c r="H143" s="74"/>
      <c r="I143" s="75"/>
      <c r="J143" s="73"/>
      <c r="K143" s="74"/>
      <c r="L143" s="75"/>
      <c r="M143" s="73"/>
      <c r="N143" s="74"/>
      <c r="O143" s="75"/>
      <c r="P143" s="73"/>
      <c r="Q143" s="74"/>
      <c r="R143" s="75"/>
      <c r="S143" s="94"/>
      <c r="T143" s="95"/>
      <c r="U143" s="96"/>
    </row>
    <row r="144" spans="1:21" x14ac:dyDescent="0.2">
      <c r="A144" s="61"/>
      <c r="B144" s="62"/>
      <c r="C144" s="63"/>
      <c r="D144" s="73"/>
      <c r="E144" s="74"/>
      <c r="F144" s="75"/>
      <c r="G144" s="73"/>
      <c r="H144" s="74"/>
      <c r="I144" s="75"/>
      <c r="J144" s="73"/>
      <c r="K144" s="74"/>
      <c r="L144" s="75"/>
      <c r="M144" s="73"/>
      <c r="N144" s="74"/>
      <c r="O144" s="75"/>
      <c r="P144" s="73"/>
      <c r="Q144" s="74"/>
      <c r="R144" s="75"/>
      <c r="S144" s="35">
        <f>+S137+P137+M137+J137+G137+D137+A137</f>
        <v>25.1</v>
      </c>
      <c r="T144" s="8" t="s">
        <v>12</v>
      </c>
      <c r="U144" s="36">
        <f>+U137+R137+O137+L137+I137+F137+C137</f>
        <v>0</v>
      </c>
    </row>
    <row r="145" spans="1:21" x14ac:dyDescent="0.2">
      <c r="A145" s="64"/>
      <c r="B145" s="65"/>
      <c r="C145" s="66"/>
      <c r="D145" s="76"/>
      <c r="E145" s="77"/>
      <c r="F145" s="78"/>
      <c r="G145" s="76"/>
      <c r="H145" s="77"/>
      <c r="I145" s="78"/>
      <c r="J145" s="76"/>
      <c r="K145" s="77"/>
      <c r="L145" s="78"/>
      <c r="M145" s="76"/>
      <c r="N145" s="77"/>
      <c r="O145" s="78"/>
      <c r="P145" s="76"/>
      <c r="Q145" s="77"/>
      <c r="R145" s="78"/>
      <c r="S145" s="27">
        <f>S133+S144</f>
        <v>229.39999999999998</v>
      </c>
      <c r="T145" s="28" t="s">
        <v>16</v>
      </c>
      <c r="U145" s="29">
        <f>U133+U144</f>
        <v>0</v>
      </c>
    </row>
    <row r="146" spans="1:21" x14ac:dyDescent="0.2">
      <c r="A146" s="38"/>
      <c r="B146" s="37">
        <f>+E146-1</f>
        <v>45166</v>
      </c>
      <c r="C146" s="39"/>
      <c r="D146" s="40"/>
      <c r="E146" s="41">
        <f>+H146-1</f>
        <v>45167</v>
      </c>
      <c r="F146" s="40"/>
      <c r="G146" s="38"/>
      <c r="H146" s="37">
        <f>+K146-1</f>
        <v>45168</v>
      </c>
      <c r="I146" s="39"/>
      <c r="J146" s="40"/>
      <c r="K146" s="37">
        <f>+N146-1</f>
        <v>45169</v>
      </c>
      <c r="L146" s="40"/>
      <c r="M146" s="38"/>
      <c r="N146" s="37">
        <f>+Q146-1</f>
        <v>45170</v>
      </c>
      <c r="O146" s="40"/>
      <c r="P146" s="38"/>
      <c r="Q146" s="37">
        <f>+T146-1</f>
        <v>45171</v>
      </c>
      <c r="R146" s="40"/>
      <c r="S146" s="38"/>
      <c r="T146" s="37">
        <f>+B158-1</f>
        <v>45172</v>
      </c>
      <c r="U146" s="39"/>
    </row>
    <row r="147" spans="1:21" x14ac:dyDescent="0.2">
      <c r="A147" s="11" t="s">
        <v>7</v>
      </c>
      <c r="C147" s="10" t="s">
        <v>8</v>
      </c>
      <c r="D147" s="12" t="s">
        <v>7</v>
      </c>
      <c r="F147" s="13" t="s">
        <v>8</v>
      </c>
      <c r="G147" s="12" t="s">
        <v>7</v>
      </c>
      <c r="I147" s="13" t="s">
        <v>8</v>
      </c>
      <c r="J147" s="12" t="s">
        <v>7</v>
      </c>
      <c r="L147" s="13" t="s">
        <v>8</v>
      </c>
      <c r="M147" s="12" t="s">
        <v>7</v>
      </c>
      <c r="O147" s="13" t="s">
        <v>8</v>
      </c>
      <c r="P147" s="12" t="s">
        <v>7</v>
      </c>
      <c r="R147" s="13" t="s">
        <v>8</v>
      </c>
      <c r="S147" s="12" t="s">
        <v>7</v>
      </c>
      <c r="U147" s="13" t="s">
        <v>8</v>
      </c>
    </row>
    <row r="148" spans="1:21" x14ac:dyDescent="0.2">
      <c r="A148" s="11"/>
      <c r="C148" s="10"/>
      <c r="D148" s="14"/>
      <c r="F148" s="14"/>
      <c r="G148" s="12"/>
      <c r="I148" s="13"/>
      <c r="J148" s="14"/>
      <c r="L148" s="14"/>
      <c r="M148" s="12"/>
      <c r="O148" s="14"/>
      <c r="P148" s="21"/>
      <c r="R148" s="13"/>
      <c r="S148" s="21"/>
      <c r="U148" s="13"/>
    </row>
    <row r="149" spans="1:21" x14ac:dyDescent="0.2">
      <c r="A149" s="33"/>
      <c r="B149" t="s">
        <v>11</v>
      </c>
      <c r="C149" s="32"/>
      <c r="D149" s="34">
        <v>3</v>
      </c>
      <c r="E149" s="16" t="s">
        <v>10</v>
      </c>
      <c r="F149" s="31"/>
      <c r="G149" s="33">
        <v>7</v>
      </c>
      <c r="H149" s="16" t="s">
        <v>10</v>
      </c>
      <c r="I149" s="32"/>
      <c r="J149" s="34">
        <v>3</v>
      </c>
      <c r="K149" s="16" t="s">
        <v>10</v>
      </c>
      <c r="L149" s="31"/>
      <c r="M149" s="33"/>
      <c r="N149" t="s">
        <v>11</v>
      </c>
      <c r="O149" s="31"/>
      <c r="P149" s="33">
        <v>12</v>
      </c>
      <c r="Q149" s="16" t="s">
        <v>10</v>
      </c>
      <c r="R149" s="32"/>
      <c r="S149" s="33"/>
      <c r="T149" t="s">
        <v>9</v>
      </c>
      <c r="U149" s="32"/>
    </row>
    <row r="150" spans="1:21" x14ac:dyDescent="0.2">
      <c r="A150" s="4"/>
      <c r="C150" s="3"/>
      <c r="E150" s="26" t="s">
        <v>36</v>
      </c>
      <c r="G150" s="4"/>
      <c r="H150" s="43" t="s">
        <v>36</v>
      </c>
      <c r="I150" s="3"/>
      <c r="J150" s="25"/>
      <c r="K150" s="43" t="s">
        <v>42</v>
      </c>
      <c r="M150" s="4"/>
      <c r="P150" s="4"/>
      <c r="Q150" s="16" t="s">
        <v>36</v>
      </c>
      <c r="S150" s="4"/>
      <c r="T150" t="s">
        <v>15</v>
      </c>
      <c r="U150" s="3"/>
    </row>
    <row r="151" spans="1:21" x14ac:dyDescent="0.2">
      <c r="A151" s="61"/>
      <c r="B151" s="62"/>
      <c r="C151" s="63"/>
      <c r="D151" s="4"/>
      <c r="G151" s="53"/>
      <c r="H151" s="23" t="s">
        <v>21</v>
      </c>
      <c r="I151" s="54"/>
      <c r="J151" s="24"/>
      <c r="K151" s="44" t="s">
        <v>31</v>
      </c>
      <c r="M151" s="73"/>
      <c r="N151" s="74"/>
      <c r="O151" s="75"/>
      <c r="P151" s="73"/>
      <c r="Q151" s="74"/>
      <c r="R151" s="75"/>
      <c r="S151" s="94" t="str">
        <f>IF(U149=0," ",+T150/U149)</f>
        <v xml:space="preserve"> </v>
      </c>
      <c r="T151" s="95"/>
      <c r="U151" s="96"/>
    </row>
    <row r="152" spans="1:21" x14ac:dyDescent="0.2">
      <c r="A152" s="61"/>
      <c r="B152" s="62"/>
      <c r="C152" s="63"/>
      <c r="D152" s="79"/>
      <c r="E152" s="80"/>
      <c r="F152" s="81"/>
      <c r="G152" s="73"/>
      <c r="H152" s="74"/>
      <c r="I152" s="75"/>
      <c r="K152" s="44" t="s">
        <v>28</v>
      </c>
      <c r="M152" s="73"/>
      <c r="N152" s="74"/>
      <c r="O152" s="75"/>
      <c r="P152" s="73"/>
      <c r="Q152" s="74"/>
      <c r="R152" s="75"/>
      <c r="S152" s="94"/>
      <c r="T152" s="95"/>
      <c r="U152" s="96"/>
    </row>
    <row r="153" spans="1:21" x14ac:dyDescent="0.2">
      <c r="A153" s="61"/>
      <c r="B153" s="62"/>
      <c r="C153" s="63"/>
      <c r="D153" s="79"/>
      <c r="E153" s="80"/>
      <c r="F153" s="81"/>
      <c r="G153" s="73"/>
      <c r="H153" s="74"/>
      <c r="I153" s="75"/>
      <c r="K153" s="44" t="s">
        <v>25</v>
      </c>
      <c r="M153" s="73"/>
      <c r="N153" s="74"/>
      <c r="O153" s="75"/>
      <c r="P153" s="73"/>
      <c r="Q153" s="74"/>
      <c r="R153" s="75"/>
      <c r="S153" s="94"/>
      <c r="T153" s="95"/>
      <c r="U153" s="96"/>
    </row>
    <row r="154" spans="1:21" x14ac:dyDescent="0.2">
      <c r="A154" s="61"/>
      <c r="B154" s="62"/>
      <c r="C154" s="63"/>
      <c r="D154" s="79"/>
      <c r="E154" s="80"/>
      <c r="F154" s="81"/>
      <c r="G154" s="73"/>
      <c r="H154" s="74"/>
      <c r="I154" s="75"/>
      <c r="J154" s="79"/>
      <c r="K154" s="80"/>
      <c r="L154" s="81"/>
      <c r="M154" s="73"/>
      <c r="N154" s="74"/>
      <c r="O154" s="75"/>
      <c r="P154" s="73"/>
      <c r="Q154" s="74"/>
      <c r="R154" s="75"/>
      <c r="S154" s="94"/>
      <c r="T154" s="95"/>
      <c r="U154" s="96"/>
    </row>
    <row r="155" spans="1:21" x14ac:dyDescent="0.2">
      <c r="A155" s="61"/>
      <c r="B155" s="62"/>
      <c r="C155" s="63"/>
      <c r="D155" s="79"/>
      <c r="E155" s="80"/>
      <c r="F155" s="81"/>
      <c r="G155" s="73"/>
      <c r="H155" s="74"/>
      <c r="I155" s="75"/>
      <c r="J155" s="79"/>
      <c r="K155" s="80"/>
      <c r="L155" s="81"/>
      <c r="M155" s="73"/>
      <c r="N155" s="74"/>
      <c r="O155" s="75"/>
      <c r="P155" s="73"/>
      <c r="Q155" s="74"/>
      <c r="R155" s="75"/>
      <c r="S155" s="94"/>
      <c r="T155" s="95"/>
      <c r="U155" s="96"/>
    </row>
    <row r="156" spans="1:21" x14ac:dyDescent="0.2">
      <c r="A156" s="61"/>
      <c r="B156" s="62"/>
      <c r="C156" s="63"/>
      <c r="D156" s="79"/>
      <c r="E156" s="80"/>
      <c r="F156" s="81"/>
      <c r="G156" s="73"/>
      <c r="H156" s="74"/>
      <c r="I156" s="75"/>
      <c r="J156" s="79"/>
      <c r="K156" s="80"/>
      <c r="L156" s="81"/>
      <c r="M156" s="73"/>
      <c r="N156" s="74"/>
      <c r="O156" s="75"/>
      <c r="P156" s="73"/>
      <c r="Q156" s="74"/>
      <c r="R156" s="75"/>
      <c r="S156" s="35">
        <f>+S149+P149+M149+J149+G149+D149+A149</f>
        <v>25</v>
      </c>
      <c r="T156" s="8" t="s">
        <v>12</v>
      </c>
      <c r="U156" s="36">
        <f>+U149+R149+O149+L149+I149+F149+C149</f>
        <v>0</v>
      </c>
    </row>
    <row r="157" spans="1:21" x14ac:dyDescent="0.2">
      <c r="A157" s="64"/>
      <c r="B157" s="65"/>
      <c r="C157" s="66"/>
      <c r="D157" s="82"/>
      <c r="E157" s="83"/>
      <c r="F157" s="84"/>
      <c r="G157" s="76"/>
      <c r="H157" s="77"/>
      <c r="I157" s="78"/>
      <c r="J157" s="82"/>
      <c r="K157" s="83"/>
      <c r="L157" s="84"/>
      <c r="M157" s="76"/>
      <c r="N157" s="77"/>
      <c r="O157" s="78"/>
      <c r="P157" s="76"/>
      <c r="Q157" s="77"/>
      <c r="R157" s="78"/>
      <c r="S157" s="20">
        <f>S145+S156</f>
        <v>254.39999999999998</v>
      </c>
      <c r="T157" s="23" t="s">
        <v>16</v>
      </c>
      <c r="U157" s="9">
        <f>U145+U156</f>
        <v>0</v>
      </c>
    </row>
    <row r="158" spans="1:21" x14ac:dyDescent="0.2">
      <c r="A158" s="38"/>
      <c r="B158" s="37">
        <f>+E158-1</f>
        <v>45173</v>
      </c>
      <c r="C158" s="39"/>
      <c r="D158" s="40"/>
      <c r="E158" s="41">
        <f>+H158-1</f>
        <v>45174</v>
      </c>
      <c r="F158" s="40"/>
      <c r="G158" s="38"/>
      <c r="H158" s="37">
        <f>+K158-1</f>
        <v>45175</v>
      </c>
      <c r="I158" s="39"/>
      <c r="J158" s="40"/>
      <c r="K158" s="37">
        <f>+N158-1</f>
        <v>45176</v>
      </c>
      <c r="L158" s="40"/>
      <c r="M158" s="38"/>
      <c r="N158" s="37">
        <f>+Q158-1</f>
        <v>45177</v>
      </c>
      <c r="O158" s="40"/>
      <c r="P158" s="38"/>
      <c r="Q158" s="37">
        <f>+T158-1</f>
        <v>45178</v>
      </c>
      <c r="R158" s="40"/>
      <c r="S158" s="38"/>
      <c r="T158" s="37">
        <f>+B170-1</f>
        <v>45179</v>
      </c>
      <c r="U158" s="39"/>
    </row>
    <row r="159" spans="1:21" x14ac:dyDescent="0.2">
      <c r="A159" s="11" t="s">
        <v>7</v>
      </c>
      <c r="C159" s="10" t="s">
        <v>8</v>
      </c>
      <c r="D159" s="12" t="s">
        <v>7</v>
      </c>
      <c r="F159" s="13" t="s">
        <v>8</v>
      </c>
      <c r="G159" s="12" t="s">
        <v>7</v>
      </c>
      <c r="I159" s="13" t="s">
        <v>8</v>
      </c>
      <c r="J159" s="12" t="s">
        <v>7</v>
      </c>
      <c r="L159" s="13" t="s">
        <v>8</v>
      </c>
      <c r="M159" s="12" t="s">
        <v>7</v>
      </c>
      <c r="O159" s="13" t="s">
        <v>8</v>
      </c>
      <c r="P159" s="12" t="s">
        <v>7</v>
      </c>
      <c r="R159" s="13" t="s">
        <v>8</v>
      </c>
      <c r="S159" s="12" t="s">
        <v>7</v>
      </c>
      <c r="U159" s="13" t="s">
        <v>8</v>
      </c>
    </row>
    <row r="160" spans="1:21" x14ac:dyDescent="0.2">
      <c r="A160" s="11"/>
      <c r="C160" s="10"/>
      <c r="D160" s="14"/>
      <c r="F160" s="14"/>
      <c r="G160" s="12"/>
      <c r="I160" s="13"/>
      <c r="J160" s="14"/>
      <c r="L160" s="14"/>
      <c r="M160" s="12"/>
      <c r="O160" s="14"/>
      <c r="P160" s="21"/>
      <c r="R160" s="13"/>
      <c r="S160" s="21"/>
      <c r="U160" s="13"/>
    </row>
    <row r="161" spans="1:21" x14ac:dyDescent="0.2">
      <c r="A161" s="33"/>
      <c r="B161" t="s">
        <v>11</v>
      </c>
      <c r="C161" s="32"/>
      <c r="D161" s="34">
        <v>3</v>
      </c>
      <c r="E161" s="16" t="s">
        <v>10</v>
      </c>
      <c r="F161" s="31"/>
      <c r="G161" s="33">
        <v>7</v>
      </c>
      <c r="H161" s="16" t="s">
        <v>10</v>
      </c>
      <c r="I161" s="32"/>
      <c r="J161" s="34">
        <v>4</v>
      </c>
      <c r="K161" s="16" t="s">
        <v>10</v>
      </c>
      <c r="L161" s="31"/>
      <c r="M161" s="33"/>
      <c r="N161" t="s">
        <v>11</v>
      </c>
      <c r="O161" s="31"/>
      <c r="P161" s="33">
        <v>14</v>
      </c>
      <c r="Q161" s="16" t="s">
        <v>10</v>
      </c>
      <c r="R161" s="32"/>
      <c r="S161" s="33"/>
      <c r="T161" t="s">
        <v>9</v>
      </c>
      <c r="U161" s="32"/>
    </row>
    <row r="162" spans="1:21" x14ac:dyDescent="0.2">
      <c r="A162" s="4"/>
      <c r="C162" s="3"/>
      <c r="E162" s="26" t="s">
        <v>36</v>
      </c>
      <c r="G162" s="4"/>
      <c r="H162" s="26" t="s">
        <v>36</v>
      </c>
      <c r="I162" s="3"/>
      <c r="J162" s="25"/>
      <c r="K162" s="26" t="s">
        <v>42</v>
      </c>
      <c r="M162" s="4"/>
      <c r="P162" s="4"/>
      <c r="Q162" s="16" t="s">
        <v>36</v>
      </c>
      <c r="S162" s="4"/>
      <c r="T162" t="s">
        <v>15</v>
      </c>
      <c r="U162" s="3"/>
    </row>
    <row r="163" spans="1:21" x14ac:dyDescent="0.2">
      <c r="A163" s="61"/>
      <c r="B163" s="62"/>
      <c r="C163" s="63"/>
      <c r="D163" s="4"/>
      <c r="G163" s="53"/>
      <c r="H163" s="23" t="s">
        <v>21</v>
      </c>
      <c r="I163" s="54"/>
      <c r="J163" s="24"/>
      <c r="K163" s="44" t="s">
        <v>31</v>
      </c>
      <c r="M163" s="73"/>
      <c r="N163" s="74"/>
      <c r="O163" s="75"/>
      <c r="P163" s="73"/>
      <c r="Q163" s="74"/>
      <c r="R163" s="75"/>
      <c r="S163" s="94" t="str">
        <f>IF(U161=0," ",+T162/U161)</f>
        <v xml:space="preserve"> </v>
      </c>
      <c r="T163" s="95"/>
      <c r="U163" s="96"/>
    </row>
    <row r="164" spans="1:21" x14ac:dyDescent="0.2">
      <c r="A164" s="61"/>
      <c r="B164" s="62"/>
      <c r="C164" s="63"/>
      <c r="D164" s="79"/>
      <c r="E164" s="80"/>
      <c r="F164" s="81"/>
      <c r="G164" s="73"/>
      <c r="H164" s="74"/>
      <c r="I164" s="75"/>
      <c r="K164" s="44" t="s">
        <v>28</v>
      </c>
      <c r="M164" s="73"/>
      <c r="N164" s="74"/>
      <c r="O164" s="75"/>
      <c r="P164" s="73"/>
      <c r="Q164" s="74"/>
      <c r="R164" s="75"/>
      <c r="S164" s="94"/>
      <c r="T164" s="95"/>
      <c r="U164" s="96"/>
    </row>
    <row r="165" spans="1:21" x14ac:dyDescent="0.2">
      <c r="A165" s="61"/>
      <c r="B165" s="62"/>
      <c r="C165" s="63"/>
      <c r="D165" s="79"/>
      <c r="E165" s="80"/>
      <c r="F165" s="81"/>
      <c r="G165" s="73"/>
      <c r="H165" s="74"/>
      <c r="I165" s="75"/>
      <c r="K165" s="44" t="s">
        <v>23</v>
      </c>
      <c r="M165" s="73"/>
      <c r="N165" s="74"/>
      <c r="O165" s="75"/>
      <c r="P165" s="73"/>
      <c r="Q165" s="74"/>
      <c r="R165" s="75"/>
      <c r="S165" s="94"/>
      <c r="T165" s="95"/>
      <c r="U165" s="96"/>
    </row>
    <row r="166" spans="1:21" x14ac:dyDescent="0.2">
      <c r="A166" s="61"/>
      <c r="B166" s="62"/>
      <c r="C166" s="63"/>
      <c r="D166" s="79"/>
      <c r="E166" s="80"/>
      <c r="F166" s="81"/>
      <c r="G166" s="73"/>
      <c r="H166" s="74"/>
      <c r="I166" s="75"/>
      <c r="K166" s="44" t="s">
        <v>28</v>
      </c>
      <c r="M166" s="73"/>
      <c r="N166" s="74"/>
      <c r="O166" s="75"/>
      <c r="P166" s="73"/>
      <c r="Q166" s="74"/>
      <c r="R166" s="75"/>
      <c r="S166" s="94"/>
      <c r="T166" s="95"/>
      <c r="U166" s="96"/>
    </row>
    <row r="167" spans="1:21" x14ac:dyDescent="0.2">
      <c r="A167" s="61"/>
      <c r="B167" s="62"/>
      <c r="C167" s="63"/>
      <c r="D167" s="79"/>
      <c r="E167" s="80"/>
      <c r="F167" s="81"/>
      <c r="G167" s="73"/>
      <c r="H167" s="74"/>
      <c r="I167" s="75"/>
      <c r="J167" s="79"/>
      <c r="K167" s="80"/>
      <c r="L167" s="81"/>
      <c r="M167" s="73"/>
      <c r="N167" s="74"/>
      <c r="O167" s="75"/>
      <c r="P167" s="73"/>
      <c r="Q167" s="74"/>
      <c r="R167" s="75"/>
      <c r="S167" s="94"/>
      <c r="T167" s="95"/>
      <c r="U167" s="96"/>
    </row>
    <row r="168" spans="1:21" x14ac:dyDescent="0.2">
      <c r="A168" s="61"/>
      <c r="B168" s="62"/>
      <c r="C168" s="63"/>
      <c r="D168" s="79"/>
      <c r="E168" s="80"/>
      <c r="F168" s="81"/>
      <c r="G168" s="73"/>
      <c r="H168" s="74"/>
      <c r="I168" s="75"/>
      <c r="J168" s="79"/>
      <c r="K168" s="80"/>
      <c r="L168" s="81"/>
      <c r="M168" s="73"/>
      <c r="N168" s="74"/>
      <c r="O168" s="75"/>
      <c r="P168" s="73"/>
      <c r="Q168" s="74"/>
      <c r="R168" s="75"/>
      <c r="S168" s="45">
        <f>+S161+P161+M161+J161+G161+D161+A161</f>
        <v>28</v>
      </c>
      <c r="T168" s="8" t="s">
        <v>12</v>
      </c>
      <c r="U168" s="36">
        <f>+U161+R161+O161+L161+I161+F161+C161</f>
        <v>0</v>
      </c>
    </row>
    <row r="169" spans="1:21" x14ac:dyDescent="0.2">
      <c r="A169" s="64"/>
      <c r="B169" s="65"/>
      <c r="C169" s="66"/>
      <c r="D169" s="82"/>
      <c r="E169" s="83"/>
      <c r="F169" s="84"/>
      <c r="G169" s="76"/>
      <c r="H169" s="77"/>
      <c r="I169" s="78"/>
      <c r="J169" s="82"/>
      <c r="K169" s="83"/>
      <c r="L169" s="84"/>
      <c r="M169" s="76"/>
      <c r="N169" s="77"/>
      <c r="O169" s="78"/>
      <c r="P169" s="76"/>
      <c r="Q169" s="77"/>
      <c r="R169" s="78"/>
      <c r="S169" s="20">
        <f>S157+S168</f>
        <v>282.39999999999998</v>
      </c>
      <c r="T169" s="23" t="s">
        <v>16</v>
      </c>
      <c r="U169" s="9">
        <f>U157+U168</f>
        <v>0</v>
      </c>
    </row>
    <row r="170" spans="1:21" x14ac:dyDescent="0.2">
      <c r="A170" s="38"/>
      <c r="B170" s="37">
        <f>+E170-1</f>
        <v>45180</v>
      </c>
      <c r="C170" s="39"/>
      <c r="D170" s="40"/>
      <c r="E170" s="41">
        <f>+H170-1</f>
        <v>45181</v>
      </c>
      <c r="F170" s="40"/>
      <c r="G170" s="38"/>
      <c r="H170" s="37">
        <f>+K170-1</f>
        <v>45182</v>
      </c>
      <c r="I170" s="39"/>
      <c r="J170" s="40"/>
      <c r="K170" s="37">
        <f>+N170-1</f>
        <v>45183</v>
      </c>
      <c r="L170" s="40"/>
      <c r="M170" s="38"/>
      <c r="N170" s="37">
        <f>+Q170-1</f>
        <v>45184</v>
      </c>
      <c r="O170" s="40"/>
      <c r="P170" s="38"/>
      <c r="Q170" s="37">
        <f>+T170-1</f>
        <v>45185</v>
      </c>
      <c r="R170" s="40"/>
      <c r="S170" s="38"/>
      <c r="T170" s="37">
        <f>+B182-1</f>
        <v>45186</v>
      </c>
      <c r="U170" s="39"/>
    </row>
    <row r="171" spans="1:21" x14ac:dyDescent="0.2">
      <c r="A171" s="11" t="s">
        <v>7</v>
      </c>
      <c r="C171" s="10" t="s">
        <v>8</v>
      </c>
      <c r="D171" s="12" t="s">
        <v>7</v>
      </c>
      <c r="F171" s="13" t="s">
        <v>8</v>
      </c>
      <c r="G171" s="12" t="s">
        <v>7</v>
      </c>
      <c r="I171" s="13" t="s">
        <v>8</v>
      </c>
      <c r="J171" s="12" t="s">
        <v>7</v>
      </c>
      <c r="L171" s="13" t="s">
        <v>8</v>
      </c>
      <c r="M171" s="12" t="s">
        <v>7</v>
      </c>
      <c r="O171" s="13" t="s">
        <v>8</v>
      </c>
      <c r="P171" s="12" t="s">
        <v>7</v>
      </c>
      <c r="R171" s="13" t="s">
        <v>8</v>
      </c>
      <c r="S171" s="12" t="s">
        <v>7</v>
      </c>
      <c r="U171" s="13" t="s">
        <v>8</v>
      </c>
    </row>
    <row r="172" spans="1:21" x14ac:dyDescent="0.2">
      <c r="A172" s="11"/>
      <c r="C172" s="10"/>
      <c r="D172" s="14"/>
      <c r="F172" s="14"/>
      <c r="G172" s="12"/>
      <c r="I172" s="13"/>
      <c r="J172" s="14"/>
      <c r="L172" s="14"/>
      <c r="M172" s="12"/>
      <c r="O172" s="14"/>
      <c r="P172" s="21"/>
      <c r="R172" s="13"/>
      <c r="S172" s="21"/>
      <c r="U172" s="13"/>
    </row>
    <row r="173" spans="1:21" x14ac:dyDescent="0.2">
      <c r="A173" s="33"/>
      <c r="B173" t="s">
        <v>11</v>
      </c>
      <c r="C173" s="32"/>
      <c r="D173" s="34">
        <v>3</v>
      </c>
      <c r="E173" s="16" t="s">
        <v>10</v>
      </c>
      <c r="F173" s="31"/>
      <c r="G173" s="33">
        <v>7</v>
      </c>
      <c r="H173" s="16" t="s">
        <v>10</v>
      </c>
      <c r="I173" s="32"/>
      <c r="J173" s="34">
        <v>4</v>
      </c>
      <c r="K173" s="16" t="s">
        <v>10</v>
      </c>
      <c r="L173" s="31"/>
      <c r="M173" s="33"/>
      <c r="N173" t="s">
        <v>11</v>
      </c>
      <c r="O173" s="31"/>
      <c r="P173" s="33">
        <v>12</v>
      </c>
      <c r="Q173" s="16" t="s">
        <v>10</v>
      </c>
      <c r="R173" s="32"/>
      <c r="S173" s="33"/>
      <c r="T173" t="s">
        <v>9</v>
      </c>
      <c r="U173" s="32"/>
    </row>
    <row r="174" spans="1:21" x14ac:dyDescent="0.2">
      <c r="A174" s="4"/>
      <c r="C174" s="3"/>
      <c r="E174" s="26" t="s">
        <v>36</v>
      </c>
      <c r="G174" s="4"/>
      <c r="H174" s="26" t="s">
        <v>39</v>
      </c>
      <c r="I174" s="3"/>
      <c r="J174" s="25"/>
      <c r="K174" s="26" t="s">
        <v>38</v>
      </c>
      <c r="M174" s="4"/>
      <c r="P174" s="4"/>
      <c r="Q174" s="16" t="s">
        <v>36</v>
      </c>
      <c r="S174" s="4"/>
      <c r="T174" t="s">
        <v>15</v>
      </c>
      <c r="U174" s="3"/>
    </row>
    <row r="175" spans="1:21" x14ac:dyDescent="0.2">
      <c r="A175" s="61"/>
      <c r="B175" s="62"/>
      <c r="C175" s="63"/>
      <c r="D175" s="4"/>
      <c r="G175" s="53"/>
      <c r="H175" s="23" t="s">
        <v>21</v>
      </c>
      <c r="I175" s="54"/>
      <c r="J175" s="24"/>
      <c r="K175" s="16" t="s">
        <v>23</v>
      </c>
      <c r="M175" s="73"/>
      <c r="N175" s="74"/>
      <c r="O175" s="75"/>
      <c r="P175" s="73"/>
      <c r="Q175" s="74"/>
      <c r="R175" s="75"/>
      <c r="S175" s="94" t="str">
        <f>IF(U173=0," ",+T174/U173)</f>
        <v xml:space="preserve"> </v>
      </c>
      <c r="T175" s="95"/>
      <c r="U175" s="96"/>
    </row>
    <row r="176" spans="1:21" x14ac:dyDescent="0.2">
      <c r="A176" s="61"/>
      <c r="B176" s="62"/>
      <c r="C176" s="63"/>
      <c r="D176" s="79"/>
      <c r="E176" s="80"/>
      <c r="F176" s="81"/>
      <c r="G176" s="73"/>
      <c r="H176" s="74"/>
      <c r="I176" s="75"/>
      <c r="K176" s="16" t="s">
        <v>27</v>
      </c>
      <c r="M176" s="73"/>
      <c r="N176" s="74"/>
      <c r="O176" s="75"/>
      <c r="P176" s="73"/>
      <c r="Q176" s="74"/>
      <c r="R176" s="75"/>
      <c r="S176" s="94"/>
      <c r="T176" s="95"/>
      <c r="U176" s="96"/>
    </row>
    <row r="177" spans="1:21" x14ac:dyDescent="0.2">
      <c r="A177" s="61"/>
      <c r="B177" s="62"/>
      <c r="C177" s="63"/>
      <c r="D177" s="79"/>
      <c r="E177" s="80"/>
      <c r="F177" s="81"/>
      <c r="G177" s="73"/>
      <c r="H177" s="74"/>
      <c r="I177" s="75"/>
      <c r="K177" s="44" t="s">
        <v>24</v>
      </c>
      <c r="M177" s="73"/>
      <c r="N177" s="74"/>
      <c r="O177" s="75"/>
      <c r="P177" s="73"/>
      <c r="Q177" s="74"/>
      <c r="R177" s="75"/>
      <c r="S177" s="94"/>
      <c r="T177" s="95"/>
      <c r="U177" s="96"/>
    </row>
    <row r="178" spans="1:21" x14ac:dyDescent="0.2">
      <c r="A178" s="61"/>
      <c r="B178" s="62"/>
      <c r="C178" s="63"/>
      <c r="D178" s="79"/>
      <c r="E178" s="80"/>
      <c r="F178" s="81"/>
      <c r="G178" s="73"/>
      <c r="H178" s="74"/>
      <c r="I178" s="75"/>
      <c r="J178" s="79"/>
      <c r="K178" s="80"/>
      <c r="L178" s="81"/>
      <c r="M178" s="73"/>
      <c r="N178" s="74"/>
      <c r="O178" s="75"/>
      <c r="P178" s="73"/>
      <c r="Q178" s="74"/>
      <c r="R178" s="75"/>
      <c r="S178" s="94"/>
      <c r="T178" s="95"/>
      <c r="U178" s="96"/>
    </row>
    <row r="179" spans="1:21" x14ac:dyDescent="0.2">
      <c r="A179" s="61"/>
      <c r="B179" s="62"/>
      <c r="C179" s="63"/>
      <c r="D179" s="79"/>
      <c r="E179" s="80"/>
      <c r="F179" s="81"/>
      <c r="G179" s="73"/>
      <c r="H179" s="74"/>
      <c r="I179" s="75"/>
      <c r="J179" s="79"/>
      <c r="K179" s="80"/>
      <c r="L179" s="81"/>
      <c r="M179" s="73"/>
      <c r="N179" s="74"/>
      <c r="O179" s="75"/>
      <c r="P179" s="73"/>
      <c r="Q179" s="74"/>
      <c r="R179" s="75"/>
      <c r="S179" s="94"/>
      <c r="T179" s="95"/>
      <c r="U179" s="96"/>
    </row>
    <row r="180" spans="1:21" x14ac:dyDescent="0.2">
      <c r="A180" s="61"/>
      <c r="B180" s="62"/>
      <c r="C180" s="63"/>
      <c r="D180" s="79"/>
      <c r="E180" s="80"/>
      <c r="F180" s="81"/>
      <c r="G180" s="73"/>
      <c r="H180" s="74"/>
      <c r="I180" s="75"/>
      <c r="J180" s="79"/>
      <c r="K180" s="80"/>
      <c r="L180" s="81"/>
      <c r="M180" s="73"/>
      <c r="N180" s="74"/>
      <c r="O180" s="75"/>
      <c r="P180" s="73"/>
      <c r="Q180" s="74"/>
      <c r="R180" s="75"/>
      <c r="S180" s="35">
        <f>+S173+P173+M173+J173+G173+D173+A173</f>
        <v>26</v>
      </c>
      <c r="T180" s="8" t="s">
        <v>12</v>
      </c>
      <c r="U180" s="36">
        <f>+U173+R173+O173+L173+I173+F173+C173</f>
        <v>0</v>
      </c>
    </row>
    <row r="181" spans="1:21" x14ac:dyDescent="0.2">
      <c r="A181" s="64"/>
      <c r="B181" s="65"/>
      <c r="C181" s="66"/>
      <c r="D181" s="82"/>
      <c r="E181" s="83"/>
      <c r="F181" s="84"/>
      <c r="G181" s="76"/>
      <c r="H181" s="77"/>
      <c r="I181" s="78"/>
      <c r="J181" s="82"/>
      <c r="K181" s="83"/>
      <c r="L181" s="84"/>
      <c r="M181" s="76"/>
      <c r="N181" s="77"/>
      <c r="O181" s="78"/>
      <c r="P181" s="76"/>
      <c r="Q181" s="77"/>
      <c r="R181" s="78"/>
      <c r="S181" s="20">
        <f>S169+S180</f>
        <v>308.39999999999998</v>
      </c>
      <c r="T181" s="23" t="s">
        <v>16</v>
      </c>
      <c r="U181" s="9">
        <f>U169+U180</f>
        <v>0</v>
      </c>
    </row>
    <row r="182" spans="1:21" x14ac:dyDescent="0.2">
      <c r="A182" s="38"/>
      <c r="B182" s="37">
        <f>+E182-1</f>
        <v>45187</v>
      </c>
      <c r="C182" s="39"/>
      <c r="D182" s="40"/>
      <c r="E182" s="41">
        <f>+H182-1</f>
        <v>45188</v>
      </c>
      <c r="F182" s="40"/>
      <c r="G182" s="38"/>
      <c r="H182" s="37">
        <f>+K182-1</f>
        <v>45189</v>
      </c>
      <c r="I182" s="39"/>
      <c r="J182" s="40"/>
      <c r="K182" s="37">
        <f>+N182-1</f>
        <v>45190</v>
      </c>
      <c r="L182" s="40"/>
      <c r="M182" s="38"/>
      <c r="N182" s="37">
        <f>+Q182-1</f>
        <v>45191</v>
      </c>
      <c r="O182" s="40"/>
      <c r="P182" s="38"/>
      <c r="Q182" s="37">
        <f>+T182-1</f>
        <v>45192</v>
      </c>
      <c r="R182" s="40"/>
      <c r="S182" s="38"/>
      <c r="T182" s="37">
        <f>+B194-1</f>
        <v>45193</v>
      </c>
      <c r="U182" s="39"/>
    </row>
    <row r="183" spans="1:21" x14ac:dyDescent="0.2">
      <c r="A183" s="11" t="s">
        <v>7</v>
      </c>
      <c r="C183" s="10" t="s">
        <v>8</v>
      </c>
      <c r="D183" s="12" t="s">
        <v>7</v>
      </c>
      <c r="F183" s="13" t="s">
        <v>8</v>
      </c>
      <c r="G183" s="12" t="s">
        <v>7</v>
      </c>
      <c r="I183" s="13" t="s">
        <v>8</v>
      </c>
      <c r="J183" s="12" t="s">
        <v>7</v>
      </c>
      <c r="L183" s="13" t="s">
        <v>8</v>
      </c>
      <c r="M183" s="12" t="s">
        <v>7</v>
      </c>
      <c r="O183" s="13" t="s">
        <v>8</v>
      </c>
      <c r="P183" s="12" t="s">
        <v>7</v>
      </c>
      <c r="R183" s="13" t="s">
        <v>8</v>
      </c>
      <c r="S183" s="12" t="s">
        <v>7</v>
      </c>
      <c r="U183" s="13" t="s">
        <v>8</v>
      </c>
    </row>
    <row r="184" spans="1:21" x14ac:dyDescent="0.2">
      <c r="A184" s="11"/>
      <c r="C184" s="10"/>
      <c r="D184" s="14"/>
      <c r="F184" s="14"/>
      <c r="G184" s="12"/>
      <c r="I184" s="13"/>
      <c r="J184" s="14"/>
      <c r="L184" s="14"/>
      <c r="M184" s="12"/>
      <c r="O184" s="14"/>
      <c r="P184" s="21"/>
      <c r="R184" s="13"/>
      <c r="S184" s="21"/>
      <c r="U184" s="13"/>
    </row>
    <row r="185" spans="1:21" x14ac:dyDescent="0.2">
      <c r="A185" s="33"/>
      <c r="B185" t="s">
        <v>11</v>
      </c>
      <c r="C185" s="32"/>
      <c r="D185" s="34">
        <v>4</v>
      </c>
      <c r="E185" s="16" t="s">
        <v>10</v>
      </c>
      <c r="F185" s="31"/>
      <c r="G185" s="33">
        <v>8</v>
      </c>
      <c r="H185" s="16" t="s">
        <v>10</v>
      </c>
      <c r="I185" s="32"/>
      <c r="J185" s="34">
        <v>4</v>
      </c>
      <c r="K185" s="16" t="s">
        <v>10</v>
      </c>
      <c r="L185" s="31"/>
      <c r="M185" s="33"/>
      <c r="N185" t="s">
        <v>11</v>
      </c>
      <c r="O185" s="31"/>
      <c r="P185" s="33">
        <v>16</v>
      </c>
      <c r="Q185" s="16" t="s">
        <v>10</v>
      </c>
      <c r="R185" s="32"/>
      <c r="S185" s="33"/>
      <c r="T185" t="s">
        <v>9</v>
      </c>
      <c r="U185" s="32"/>
    </row>
    <row r="186" spans="1:21" x14ac:dyDescent="0.2">
      <c r="A186" s="4"/>
      <c r="C186" s="3"/>
      <c r="E186" s="26" t="s">
        <v>36</v>
      </c>
      <c r="G186" s="4"/>
      <c r="H186" s="26" t="s">
        <v>36</v>
      </c>
      <c r="I186" s="3"/>
      <c r="J186" s="25"/>
      <c r="K186" s="26" t="s">
        <v>42</v>
      </c>
      <c r="M186" s="4"/>
      <c r="P186" s="4"/>
      <c r="Q186" s="16" t="s">
        <v>36</v>
      </c>
      <c r="S186" s="4"/>
      <c r="T186" t="s">
        <v>15</v>
      </c>
      <c r="U186" s="3"/>
    </row>
    <row r="187" spans="1:21" x14ac:dyDescent="0.2">
      <c r="A187" s="61"/>
      <c r="B187" s="62"/>
      <c r="C187" s="63"/>
      <c r="D187" s="4"/>
      <c r="G187" s="73"/>
      <c r="H187" s="74"/>
      <c r="I187" s="75"/>
      <c r="J187" s="24"/>
      <c r="K187" s="44" t="s">
        <v>23</v>
      </c>
      <c r="M187" s="73"/>
      <c r="N187" s="74"/>
      <c r="O187" s="75"/>
      <c r="P187" s="73"/>
      <c r="Q187" s="74"/>
      <c r="R187" s="75"/>
      <c r="S187" s="94" t="str">
        <f>IF(U185=0," ",+T186/U185)</f>
        <v xml:space="preserve"> </v>
      </c>
      <c r="T187" s="95"/>
      <c r="U187" s="96"/>
    </row>
    <row r="188" spans="1:21" x14ac:dyDescent="0.2">
      <c r="A188" s="61"/>
      <c r="B188" s="62"/>
      <c r="C188" s="63"/>
      <c r="D188" s="79"/>
      <c r="E188" s="80"/>
      <c r="F188" s="81"/>
      <c r="G188" s="73"/>
      <c r="H188" s="74"/>
      <c r="I188" s="75"/>
      <c r="K188" s="16" t="s">
        <v>26</v>
      </c>
      <c r="M188" s="73"/>
      <c r="N188" s="74"/>
      <c r="O188" s="75"/>
      <c r="P188" s="73"/>
      <c r="Q188" s="74"/>
      <c r="R188" s="75"/>
      <c r="S188" s="94"/>
      <c r="T188" s="95"/>
      <c r="U188" s="96"/>
    </row>
    <row r="189" spans="1:21" x14ac:dyDescent="0.2">
      <c r="A189" s="61"/>
      <c r="B189" s="62"/>
      <c r="C189" s="63"/>
      <c r="D189" s="79"/>
      <c r="E189" s="80"/>
      <c r="F189" s="81"/>
      <c r="G189" s="73"/>
      <c r="H189" s="74"/>
      <c r="I189" s="75"/>
      <c r="J189" s="50"/>
      <c r="K189" s="23" t="s">
        <v>21</v>
      </c>
      <c r="L189" s="52"/>
      <c r="M189" s="73"/>
      <c r="N189" s="74"/>
      <c r="O189" s="75"/>
      <c r="P189" s="73"/>
      <c r="Q189" s="74"/>
      <c r="R189" s="75"/>
      <c r="S189" s="94"/>
      <c r="T189" s="95"/>
      <c r="U189" s="96"/>
    </row>
    <row r="190" spans="1:21" x14ac:dyDescent="0.2">
      <c r="A190" s="61"/>
      <c r="B190" s="62"/>
      <c r="C190" s="63"/>
      <c r="D190" s="79"/>
      <c r="E190" s="80"/>
      <c r="F190" s="81"/>
      <c r="G190" s="73"/>
      <c r="H190" s="74"/>
      <c r="I190" s="75"/>
      <c r="J190" s="79"/>
      <c r="K190" s="80"/>
      <c r="L190" s="81"/>
      <c r="M190" s="73"/>
      <c r="N190" s="74"/>
      <c r="O190" s="75"/>
      <c r="P190" s="73"/>
      <c r="Q190" s="74"/>
      <c r="R190" s="75"/>
      <c r="S190" s="94"/>
      <c r="T190" s="95"/>
      <c r="U190" s="96"/>
    </row>
    <row r="191" spans="1:21" x14ac:dyDescent="0.2">
      <c r="A191" s="61"/>
      <c r="B191" s="62"/>
      <c r="C191" s="63"/>
      <c r="D191" s="79"/>
      <c r="E191" s="80"/>
      <c r="F191" s="81"/>
      <c r="G191" s="73"/>
      <c r="H191" s="74"/>
      <c r="I191" s="75"/>
      <c r="J191" s="79"/>
      <c r="K191" s="80"/>
      <c r="L191" s="81"/>
      <c r="M191" s="73"/>
      <c r="N191" s="74"/>
      <c r="O191" s="75"/>
      <c r="P191" s="73"/>
      <c r="Q191" s="74"/>
      <c r="R191" s="75"/>
      <c r="S191" s="94"/>
      <c r="T191" s="95"/>
      <c r="U191" s="96"/>
    </row>
    <row r="192" spans="1:21" x14ac:dyDescent="0.2">
      <c r="A192" s="61"/>
      <c r="B192" s="62"/>
      <c r="C192" s="63"/>
      <c r="D192" s="79"/>
      <c r="E192" s="80"/>
      <c r="F192" s="81"/>
      <c r="G192" s="73"/>
      <c r="H192" s="74"/>
      <c r="I192" s="75"/>
      <c r="J192" s="79"/>
      <c r="K192" s="80"/>
      <c r="L192" s="81"/>
      <c r="M192" s="73"/>
      <c r="N192" s="74"/>
      <c r="O192" s="75"/>
      <c r="P192" s="73"/>
      <c r="Q192" s="74"/>
      <c r="R192" s="75"/>
      <c r="S192" s="35">
        <f>+S185+P185+M185+J185+G185+D185+A185</f>
        <v>32</v>
      </c>
      <c r="T192" s="8" t="s">
        <v>12</v>
      </c>
      <c r="U192" s="36">
        <f>+U185+R185+O185+L185+I185+F185+C185</f>
        <v>0</v>
      </c>
    </row>
    <row r="193" spans="1:21" x14ac:dyDescent="0.2">
      <c r="A193" s="64"/>
      <c r="B193" s="65"/>
      <c r="C193" s="66"/>
      <c r="D193" s="82"/>
      <c r="E193" s="83"/>
      <c r="F193" s="84"/>
      <c r="G193" s="76"/>
      <c r="H193" s="77"/>
      <c r="I193" s="78"/>
      <c r="J193" s="82"/>
      <c r="K193" s="83"/>
      <c r="L193" s="84"/>
      <c r="M193" s="76"/>
      <c r="N193" s="77"/>
      <c r="O193" s="78"/>
      <c r="P193" s="76"/>
      <c r="Q193" s="77"/>
      <c r="R193" s="78"/>
      <c r="S193" s="42">
        <f>S181+S192</f>
        <v>340.4</v>
      </c>
      <c r="T193" s="28" t="s">
        <v>16</v>
      </c>
      <c r="U193" s="29">
        <f>U181+U192</f>
        <v>0</v>
      </c>
    </row>
    <row r="194" spans="1:21" x14ac:dyDescent="0.2">
      <c r="A194" s="38"/>
      <c r="B194" s="37">
        <f>+E194-1</f>
        <v>45194</v>
      </c>
      <c r="C194" s="39"/>
      <c r="D194" s="40"/>
      <c r="E194" s="37">
        <f>+H194-1</f>
        <v>45195</v>
      </c>
      <c r="F194" s="40"/>
      <c r="G194" s="38"/>
      <c r="H194" s="37">
        <f>+K194-1</f>
        <v>45196</v>
      </c>
      <c r="I194" s="39"/>
      <c r="J194" s="40"/>
      <c r="K194" s="41">
        <f>+N194-1</f>
        <v>45197</v>
      </c>
      <c r="L194" s="40"/>
      <c r="M194" s="38"/>
      <c r="N194" s="37">
        <f>+Q194-1</f>
        <v>45198</v>
      </c>
      <c r="O194" s="40"/>
      <c r="P194" s="38"/>
      <c r="Q194" s="37">
        <f>+T194-1</f>
        <v>45199</v>
      </c>
      <c r="R194" s="40"/>
      <c r="S194" s="38"/>
      <c r="T194" s="37">
        <f>+B206-1</f>
        <v>45200</v>
      </c>
      <c r="U194" s="39"/>
    </row>
    <row r="195" spans="1:21" x14ac:dyDescent="0.2">
      <c r="A195" s="11" t="s">
        <v>7</v>
      </c>
      <c r="C195" s="10" t="s">
        <v>8</v>
      </c>
      <c r="D195" s="12" t="s">
        <v>7</v>
      </c>
      <c r="F195" s="13" t="s">
        <v>8</v>
      </c>
      <c r="G195" s="12" t="s">
        <v>7</v>
      </c>
      <c r="I195" s="13" t="s">
        <v>8</v>
      </c>
      <c r="J195" s="12" t="s">
        <v>7</v>
      </c>
      <c r="L195" s="13" t="s">
        <v>8</v>
      </c>
      <c r="M195" s="12" t="s">
        <v>7</v>
      </c>
      <c r="O195" s="13" t="s">
        <v>8</v>
      </c>
      <c r="P195" s="12" t="s">
        <v>7</v>
      </c>
      <c r="R195" s="13" t="s">
        <v>8</v>
      </c>
      <c r="S195" s="12" t="s">
        <v>7</v>
      </c>
      <c r="U195" s="13" t="s">
        <v>8</v>
      </c>
    </row>
    <row r="196" spans="1:21" x14ac:dyDescent="0.2">
      <c r="A196" s="11"/>
      <c r="C196" s="10"/>
      <c r="D196" s="14"/>
      <c r="F196" s="14"/>
      <c r="G196" s="12"/>
      <c r="I196" s="13"/>
      <c r="J196" s="14"/>
      <c r="L196" s="14"/>
      <c r="M196" s="12"/>
      <c r="O196" s="14"/>
      <c r="P196" s="21"/>
      <c r="R196" s="13"/>
      <c r="S196" s="21"/>
      <c r="U196" s="13"/>
    </row>
    <row r="197" spans="1:21" x14ac:dyDescent="0.2">
      <c r="A197" s="33"/>
      <c r="B197" t="s">
        <v>11</v>
      </c>
      <c r="C197" s="32"/>
      <c r="D197" s="34">
        <v>4</v>
      </c>
      <c r="E197" s="16" t="s">
        <v>10</v>
      </c>
      <c r="F197" s="31"/>
      <c r="G197" s="33">
        <v>8</v>
      </c>
      <c r="H197" s="16" t="s">
        <v>10</v>
      </c>
      <c r="I197" s="32"/>
      <c r="J197" s="34">
        <v>5</v>
      </c>
      <c r="K197" s="16" t="s">
        <v>10</v>
      </c>
      <c r="L197" s="31"/>
      <c r="M197" s="33"/>
      <c r="N197" t="s">
        <v>11</v>
      </c>
      <c r="O197" s="31"/>
      <c r="P197" s="33">
        <v>12</v>
      </c>
      <c r="Q197" s="16" t="s">
        <v>10</v>
      </c>
      <c r="R197" s="32"/>
      <c r="S197" s="33"/>
      <c r="T197" t="s">
        <v>9</v>
      </c>
      <c r="U197" s="32"/>
    </row>
    <row r="198" spans="1:21" x14ac:dyDescent="0.2">
      <c r="A198" s="4"/>
      <c r="C198" s="3"/>
      <c r="E198" s="26" t="s">
        <v>36</v>
      </c>
      <c r="G198" s="4"/>
      <c r="H198" s="43" t="s">
        <v>39</v>
      </c>
      <c r="I198" s="3"/>
      <c r="J198" s="25"/>
      <c r="K198" s="43" t="s">
        <v>38</v>
      </c>
      <c r="M198" s="4"/>
      <c r="P198" s="4"/>
      <c r="Q198" s="16" t="s">
        <v>36</v>
      </c>
      <c r="S198" s="4"/>
      <c r="T198" t="s">
        <v>15</v>
      </c>
      <c r="U198" s="3"/>
    </row>
    <row r="199" spans="1:21" x14ac:dyDescent="0.2">
      <c r="A199" s="61"/>
      <c r="B199" s="62"/>
      <c r="C199" s="63"/>
      <c r="D199" s="73"/>
      <c r="E199" s="74"/>
      <c r="F199" s="75"/>
      <c r="G199" s="73"/>
      <c r="H199" s="74"/>
      <c r="I199" s="75"/>
      <c r="J199" s="24"/>
      <c r="K199" s="16" t="s">
        <v>22</v>
      </c>
      <c r="M199" s="73"/>
      <c r="N199" s="74"/>
      <c r="O199" s="75"/>
      <c r="P199" s="73"/>
      <c r="Q199" s="74"/>
      <c r="R199" s="75"/>
      <c r="S199" s="94" t="str">
        <f>IF(U197=0," ",+T198/U197)</f>
        <v xml:space="preserve"> </v>
      </c>
      <c r="T199" s="95"/>
      <c r="U199" s="96"/>
    </row>
    <row r="200" spans="1:21" x14ac:dyDescent="0.2">
      <c r="A200" s="61"/>
      <c r="B200" s="62"/>
      <c r="C200" s="63"/>
      <c r="D200" s="73"/>
      <c r="E200" s="74"/>
      <c r="F200" s="75"/>
      <c r="G200" s="73"/>
      <c r="H200" s="74"/>
      <c r="I200" s="75"/>
      <c r="K200" s="16" t="s">
        <v>23</v>
      </c>
      <c r="M200" s="73"/>
      <c r="N200" s="74"/>
      <c r="O200" s="75"/>
      <c r="P200" s="73"/>
      <c r="Q200" s="74"/>
      <c r="R200" s="75"/>
      <c r="S200" s="94"/>
      <c r="T200" s="95"/>
      <c r="U200" s="96"/>
    </row>
    <row r="201" spans="1:21" x14ac:dyDescent="0.2">
      <c r="A201" s="61"/>
      <c r="B201" s="62"/>
      <c r="C201" s="63"/>
      <c r="D201" s="73"/>
      <c r="E201" s="74"/>
      <c r="F201" s="75"/>
      <c r="G201" s="73"/>
      <c r="H201" s="74"/>
      <c r="I201" s="75"/>
      <c r="K201" s="16"/>
      <c r="M201" s="73"/>
      <c r="N201" s="74"/>
      <c r="O201" s="75"/>
      <c r="P201" s="73"/>
      <c r="Q201" s="74"/>
      <c r="R201" s="75"/>
      <c r="S201" s="94"/>
      <c r="T201" s="95"/>
      <c r="U201" s="96"/>
    </row>
    <row r="202" spans="1:21" x14ac:dyDescent="0.2">
      <c r="A202" s="61"/>
      <c r="B202" s="62"/>
      <c r="C202" s="63"/>
      <c r="D202" s="73"/>
      <c r="E202" s="74"/>
      <c r="F202" s="75"/>
      <c r="G202" s="73"/>
      <c r="H202" s="74"/>
      <c r="I202" s="75"/>
      <c r="K202" s="23" t="s">
        <v>21</v>
      </c>
      <c r="M202" s="73"/>
      <c r="N202" s="74"/>
      <c r="O202" s="75"/>
      <c r="P202" s="73"/>
      <c r="Q202" s="74"/>
      <c r="R202" s="75"/>
      <c r="S202" s="94"/>
      <c r="T202" s="95"/>
      <c r="U202" s="96"/>
    </row>
    <row r="203" spans="1:21" x14ac:dyDescent="0.2">
      <c r="A203" s="61"/>
      <c r="B203" s="62"/>
      <c r="C203" s="63"/>
      <c r="D203" s="73"/>
      <c r="E203" s="74"/>
      <c r="F203" s="75"/>
      <c r="G203" s="73"/>
      <c r="H203" s="74"/>
      <c r="I203" s="75"/>
      <c r="J203" s="79"/>
      <c r="K203" s="80"/>
      <c r="L203" s="81"/>
      <c r="M203" s="73"/>
      <c r="N203" s="74"/>
      <c r="O203" s="75"/>
      <c r="P203" s="73"/>
      <c r="Q203" s="74"/>
      <c r="R203" s="75"/>
      <c r="S203" s="94"/>
      <c r="T203" s="95"/>
      <c r="U203" s="96"/>
    </row>
    <row r="204" spans="1:21" x14ac:dyDescent="0.2">
      <c r="A204" s="61"/>
      <c r="B204" s="62"/>
      <c r="C204" s="63"/>
      <c r="D204" s="73"/>
      <c r="E204" s="74"/>
      <c r="F204" s="75"/>
      <c r="G204" s="73"/>
      <c r="H204" s="74"/>
      <c r="I204" s="75"/>
      <c r="J204" s="79"/>
      <c r="K204" s="80"/>
      <c r="L204" s="81"/>
      <c r="M204" s="73"/>
      <c r="N204" s="74"/>
      <c r="O204" s="75"/>
      <c r="P204" s="73"/>
      <c r="Q204" s="74"/>
      <c r="R204" s="75"/>
      <c r="S204" s="35">
        <f>+S197+P197+M197+J197+G197+D197+A197</f>
        <v>29</v>
      </c>
      <c r="T204" s="8" t="s">
        <v>12</v>
      </c>
      <c r="U204" s="9">
        <f>+U197+R197+O197+L197+I197+F197+C197</f>
        <v>0</v>
      </c>
    </row>
    <row r="205" spans="1:21" x14ac:dyDescent="0.2">
      <c r="A205" s="64"/>
      <c r="B205" s="65"/>
      <c r="C205" s="66"/>
      <c r="D205" s="76"/>
      <c r="E205" s="77"/>
      <c r="F205" s="78"/>
      <c r="G205" s="76"/>
      <c r="H205" s="77"/>
      <c r="I205" s="78"/>
      <c r="J205" s="82"/>
      <c r="K205" s="83"/>
      <c r="L205" s="84"/>
      <c r="M205" s="76"/>
      <c r="N205" s="77"/>
      <c r="O205" s="78"/>
      <c r="P205" s="76"/>
      <c r="Q205" s="77"/>
      <c r="R205" s="78"/>
      <c r="S205" s="20">
        <f>S193+S204</f>
        <v>369.4</v>
      </c>
      <c r="T205" s="23" t="s">
        <v>16</v>
      </c>
      <c r="U205" s="9">
        <f>U193+U204</f>
        <v>0</v>
      </c>
    </row>
    <row r="206" spans="1:21" x14ac:dyDescent="0.2">
      <c r="A206" s="38"/>
      <c r="B206" s="37">
        <f>+E206-1</f>
        <v>45201</v>
      </c>
      <c r="C206" s="39"/>
      <c r="D206" s="40"/>
      <c r="E206" s="37">
        <f>+H206-1</f>
        <v>45202</v>
      </c>
      <c r="F206" s="40"/>
      <c r="G206" s="38"/>
      <c r="H206" s="37">
        <f>+K206-1</f>
        <v>45203</v>
      </c>
      <c r="I206" s="39"/>
      <c r="J206" s="40"/>
      <c r="K206" s="41">
        <f>+N206-1</f>
        <v>45204</v>
      </c>
      <c r="L206" s="40"/>
      <c r="M206" s="38"/>
      <c r="N206" s="37">
        <f>+Q206-1</f>
        <v>45205</v>
      </c>
      <c r="O206" s="40"/>
      <c r="P206" s="38"/>
      <c r="Q206" s="37">
        <f>+T206-1</f>
        <v>45206</v>
      </c>
      <c r="R206" s="40"/>
      <c r="S206" s="38"/>
      <c r="T206" s="37">
        <f>+B218-1</f>
        <v>45207</v>
      </c>
      <c r="U206" s="39"/>
    </row>
    <row r="207" spans="1:21" x14ac:dyDescent="0.2">
      <c r="A207" s="11" t="s">
        <v>7</v>
      </c>
      <c r="C207" s="10" t="s">
        <v>8</v>
      </c>
      <c r="D207" s="12" t="s">
        <v>7</v>
      </c>
      <c r="F207" s="13" t="s">
        <v>8</v>
      </c>
      <c r="G207" s="12" t="s">
        <v>7</v>
      </c>
      <c r="I207" s="13" t="s">
        <v>8</v>
      </c>
      <c r="J207" s="12" t="s">
        <v>7</v>
      </c>
      <c r="L207" s="13" t="s">
        <v>8</v>
      </c>
      <c r="M207" s="12" t="s">
        <v>7</v>
      </c>
      <c r="O207" s="13" t="s">
        <v>8</v>
      </c>
      <c r="P207" s="12" t="s">
        <v>7</v>
      </c>
      <c r="R207" s="13" t="s">
        <v>8</v>
      </c>
      <c r="S207" s="12" t="s">
        <v>7</v>
      </c>
      <c r="U207" s="13" t="s">
        <v>8</v>
      </c>
    </row>
    <row r="208" spans="1:21" x14ac:dyDescent="0.2">
      <c r="A208" s="11"/>
      <c r="C208" s="10"/>
      <c r="D208" s="14"/>
      <c r="F208" s="14"/>
      <c r="G208" s="12"/>
      <c r="I208" s="13"/>
      <c r="J208" s="14"/>
      <c r="L208" s="14"/>
      <c r="M208" s="12"/>
      <c r="O208" s="14"/>
      <c r="P208" s="21"/>
      <c r="R208" s="13"/>
      <c r="S208" s="21"/>
      <c r="U208" s="13"/>
    </row>
    <row r="209" spans="1:21" x14ac:dyDescent="0.2">
      <c r="A209" s="33"/>
      <c r="B209" t="s">
        <v>11</v>
      </c>
      <c r="C209" s="32"/>
      <c r="D209" s="34">
        <v>4</v>
      </c>
      <c r="E209" s="16" t="s">
        <v>10</v>
      </c>
      <c r="F209" s="31"/>
      <c r="G209" s="33">
        <v>9</v>
      </c>
      <c r="H209" s="16" t="s">
        <v>10</v>
      </c>
      <c r="I209" s="32"/>
      <c r="J209" s="34">
        <v>5</v>
      </c>
      <c r="K209" s="16" t="s">
        <v>10</v>
      </c>
      <c r="L209" s="31"/>
      <c r="M209" s="33"/>
      <c r="N209" t="s">
        <v>11</v>
      </c>
      <c r="O209" s="31"/>
      <c r="P209" s="33">
        <v>18</v>
      </c>
      <c r="Q209" s="16" t="s">
        <v>10</v>
      </c>
      <c r="R209" s="32"/>
      <c r="S209" s="33"/>
      <c r="T209" t="s">
        <v>9</v>
      </c>
      <c r="U209" s="32"/>
    </row>
    <row r="210" spans="1:21" x14ac:dyDescent="0.2">
      <c r="A210" s="4"/>
      <c r="C210" s="3"/>
      <c r="E210" s="26" t="s">
        <v>36</v>
      </c>
      <c r="G210" s="4"/>
      <c r="H210" s="26" t="s">
        <v>36</v>
      </c>
      <c r="I210" s="3"/>
      <c r="J210" s="25"/>
      <c r="K210" s="26" t="s">
        <v>42</v>
      </c>
      <c r="M210" s="4"/>
      <c r="P210" s="4"/>
      <c r="Q210" s="16" t="s">
        <v>36</v>
      </c>
      <c r="S210" s="4"/>
      <c r="T210" t="s">
        <v>15</v>
      </c>
      <c r="U210" s="3"/>
    </row>
    <row r="211" spans="1:21" x14ac:dyDescent="0.2">
      <c r="A211" s="61"/>
      <c r="B211" s="62"/>
      <c r="C211" s="63"/>
      <c r="D211" s="73"/>
      <c r="E211" s="74"/>
      <c r="F211" s="75"/>
      <c r="G211" s="73"/>
      <c r="H211" s="74"/>
      <c r="I211" s="75"/>
      <c r="J211" s="24"/>
      <c r="K211" s="44" t="s">
        <v>23</v>
      </c>
      <c r="M211" s="73"/>
      <c r="N211" s="74"/>
      <c r="O211" s="75"/>
      <c r="P211" s="73"/>
      <c r="Q211" s="74"/>
      <c r="R211" s="75"/>
      <c r="S211" s="94" t="str">
        <f>IF(U209=0," ",+T210/U209)</f>
        <v xml:space="preserve"> </v>
      </c>
      <c r="T211" s="95"/>
      <c r="U211" s="96"/>
    </row>
    <row r="212" spans="1:21" x14ac:dyDescent="0.2">
      <c r="A212" s="61"/>
      <c r="B212" s="62"/>
      <c r="C212" s="63"/>
      <c r="D212" s="73"/>
      <c r="E212" s="74"/>
      <c r="F212" s="75"/>
      <c r="G212" s="73"/>
      <c r="H212" s="74"/>
      <c r="I212" s="75"/>
      <c r="K212" s="44" t="s">
        <v>22</v>
      </c>
      <c r="M212" s="73"/>
      <c r="N212" s="74"/>
      <c r="O212" s="75"/>
      <c r="P212" s="73"/>
      <c r="Q212" s="74"/>
      <c r="R212" s="75"/>
      <c r="S212" s="94"/>
      <c r="T212" s="95"/>
      <c r="U212" s="96"/>
    </row>
    <row r="213" spans="1:21" x14ac:dyDescent="0.2">
      <c r="A213" s="61"/>
      <c r="B213" s="62"/>
      <c r="C213" s="63"/>
      <c r="D213" s="73"/>
      <c r="E213" s="74"/>
      <c r="F213" s="75"/>
      <c r="G213" s="73"/>
      <c r="H213" s="74"/>
      <c r="I213" s="75"/>
      <c r="K213" s="23" t="s">
        <v>21</v>
      </c>
      <c r="M213" s="73"/>
      <c r="N213" s="74"/>
      <c r="O213" s="75"/>
      <c r="P213" s="73"/>
      <c r="Q213" s="74"/>
      <c r="R213" s="75"/>
      <c r="S213" s="94"/>
      <c r="T213" s="95"/>
      <c r="U213" s="96"/>
    </row>
    <row r="214" spans="1:21" x14ac:dyDescent="0.2">
      <c r="A214" s="61"/>
      <c r="B214" s="62"/>
      <c r="C214" s="63"/>
      <c r="D214" s="73"/>
      <c r="E214" s="74"/>
      <c r="F214" s="75"/>
      <c r="G214" s="73"/>
      <c r="H214" s="74"/>
      <c r="I214" s="75"/>
      <c r="J214" s="79"/>
      <c r="K214" s="80"/>
      <c r="L214" s="81"/>
      <c r="M214" s="73"/>
      <c r="N214" s="74"/>
      <c r="O214" s="75"/>
      <c r="P214" s="73"/>
      <c r="Q214" s="74"/>
      <c r="R214" s="75"/>
      <c r="S214" s="94"/>
      <c r="T214" s="95"/>
      <c r="U214" s="96"/>
    </row>
    <row r="215" spans="1:21" x14ac:dyDescent="0.2">
      <c r="A215" s="61"/>
      <c r="B215" s="62"/>
      <c r="C215" s="63"/>
      <c r="D215" s="73"/>
      <c r="E215" s="74"/>
      <c r="F215" s="75"/>
      <c r="G215" s="73"/>
      <c r="H215" s="74"/>
      <c r="I215" s="75"/>
      <c r="J215" s="79"/>
      <c r="K215" s="80"/>
      <c r="L215" s="81"/>
      <c r="M215" s="73"/>
      <c r="N215" s="74"/>
      <c r="O215" s="75"/>
      <c r="P215" s="73"/>
      <c r="Q215" s="74"/>
      <c r="R215" s="75"/>
      <c r="S215" s="94"/>
      <c r="T215" s="95"/>
      <c r="U215" s="96"/>
    </row>
    <row r="216" spans="1:21" x14ac:dyDescent="0.2">
      <c r="A216" s="61"/>
      <c r="B216" s="62"/>
      <c r="C216" s="63"/>
      <c r="D216" s="73"/>
      <c r="E216" s="74"/>
      <c r="F216" s="75"/>
      <c r="G216" s="73"/>
      <c r="H216" s="74"/>
      <c r="I216" s="75"/>
      <c r="J216" s="79"/>
      <c r="K216" s="80"/>
      <c r="L216" s="81"/>
      <c r="M216" s="73"/>
      <c r="N216" s="74"/>
      <c r="O216" s="75"/>
      <c r="P216" s="73"/>
      <c r="Q216" s="74"/>
      <c r="R216" s="75"/>
      <c r="S216" s="35">
        <f>+S209+P209+M209+J209+G209+D209+A209</f>
        <v>36</v>
      </c>
      <c r="T216" s="8" t="s">
        <v>12</v>
      </c>
      <c r="U216" s="36">
        <f>+U209+R209+O209+L209+I209+F209+C209</f>
        <v>0</v>
      </c>
    </row>
    <row r="217" spans="1:21" x14ac:dyDescent="0.2">
      <c r="A217" s="64"/>
      <c r="B217" s="65"/>
      <c r="C217" s="66"/>
      <c r="D217" s="76"/>
      <c r="E217" s="77"/>
      <c r="F217" s="78"/>
      <c r="G217" s="76"/>
      <c r="H217" s="77"/>
      <c r="I217" s="78"/>
      <c r="J217" s="82"/>
      <c r="K217" s="83"/>
      <c r="L217" s="84"/>
      <c r="M217" s="76"/>
      <c r="N217" s="77"/>
      <c r="O217" s="78"/>
      <c r="P217" s="76"/>
      <c r="Q217" s="77"/>
      <c r="R217" s="78"/>
      <c r="S217" s="20">
        <f>S205+S216</f>
        <v>405.4</v>
      </c>
      <c r="T217" s="23" t="s">
        <v>16</v>
      </c>
      <c r="U217" s="9">
        <f>U205+U216</f>
        <v>0</v>
      </c>
    </row>
    <row r="218" spans="1:21" x14ac:dyDescent="0.2">
      <c r="A218" s="38"/>
      <c r="B218" s="37">
        <f>+E218-1</f>
        <v>45208</v>
      </c>
      <c r="C218" s="39"/>
      <c r="D218" s="40"/>
      <c r="E218" s="41">
        <f>+H218-1</f>
        <v>45209</v>
      </c>
      <c r="F218" s="40"/>
      <c r="G218" s="38"/>
      <c r="H218" s="37">
        <f>+K218-1</f>
        <v>45210</v>
      </c>
      <c r="I218" s="39"/>
      <c r="J218" s="40"/>
      <c r="K218" s="37">
        <f>+N218-1</f>
        <v>45211</v>
      </c>
      <c r="L218" s="40"/>
      <c r="M218" s="38"/>
      <c r="N218" s="37">
        <f>+Q218-1</f>
        <v>45212</v>
      </c>
      <c r="O218" s="40"/>
      <c r="P218" s="38"/>
      <c r="Q218" s="37">
        <f>+T218-1</f>
        <v>45213</v>
      </c>
      <c r="R218" s="40"/>
      <c r="S218" s="38"/>
      <c r="T218" s="37">
        <f>+B230-1</f>
        <v>45214</v>
      </c>
      <c r="U218" s="39"/>
    </row>
    <row r="219" spans="1:21" x14ac:dyDescent="0.2">
      <c r="A219" s="11" t="s">
        <v>7</v>
      </c>
      <c r="C219" s="10" t="s">
        <v>8</v>
      </c>
      <c r="D219" s="12" t="s">
        <v>7</v>
      </c>
      <c r="F219" s="13" t="s">
        <v>8</v>
      </c>
      <c r="G219" s="12" t="s">
        <v>7</v>
      </c>
      <c r="I219" s="13" t="s">
        <v>8</v>
      </c>
      <c r="J219" s="12" t="s">
        <v>7</v>
      </c>
      <c r="L219" s="13" t="s">
        <v>8</v>
      </c>
      <c r="M219" s="12" t="s">
        <v>7</v>
      </c>
      <c r="O219" s="13" t="s">
        <v>8</v>
      </c>
      <c r="P219" s="12" t="s">
        <v>7</v>
      </c>
      <c r="R219" s="13" t="s">
        <v>8</v>
      </c>
      <c r="S219" s="12" t="s">
        <v>7</v>
      </c>
      <c r="U219" s="13" t="s">
        <v>8</v>
      </c>
    </row>
    <row r="220" spans="1:21" x14ac:dyDescent="0.2">
      <c r="A220" s="11"/>
      <c r="C220" s="10"/>
      <c r="D220" s="14"/>
      <c r="F220" s="14"/>
      <c r="G220" s="12"/>
      <c r="I220" s="13"/>
      <c r="J220" s="14"/>
      <c r="L220" s="14"/>
      <c r="M220" s="12"/>
      <c r="O220" s="14"/>
      <c r="P220" s="21"/>
      <c r="R220" s="13"/>
      <c r="S220" s="21"/>
      <c r="U220" s="13"/>
    </row>
    <row r="221" spans="1:21" x14ac:dyDescent="0.2">
      <c r="A221" s="33"/>
      <c r="B221" t="s">
        <v>11</v>
      </c>
      <c r="C221" s="32"/>
      <c r="D221" s="34">
        <v>5</v>
      </c>
      <c r="E221" s="16" t="s">
        <v>10</v>
      </c>
      <c r="F221" s="31"/>
      <c r="G221" s="33">
        <v>9</v>
      </c>
      <c r="H221" s="16" t="s">
        <v>10</v>
      </c>
      <c r="I221" s="32"/>
      <c r="J221" s="34">
        <v>5</v>
      </c>
      <c r="K221" s="16" t="s">
        <v>10</v>
      </c>
      <c r="L221" s="31"/>
      <c r="M221" s="33"/>
      <c r="N221" t="s">
        <v>11</v>
      </c>
      <c r="O221" s="31"/>
      <c r="P221" s="33">
        <v>12</v>
      </c>
      <c r="Q221" s="16" t="s">
        <v>10</v>
      </c>
      <c r="R221" s="32"/>
      <c r="S221" s="33"/>
      <c r="T221" t="s">
        <v>9</v>
      </c>
      <c r="U221" s="32"/>
    </row>
    <row r="222" spans="1:21" x14ac:dyDescent="0.2">
      <c r="A222" s="4"/>
      <c r="C222" s="3"/>
      <c r="E222" s="26" t="s">
        <v>36</v>
      </c>
      <c r="G222" s="4"/>
      <c r="H222" s="43" t="s">
        <v>39</v>
      </c>
      <c r="I222" s="3"/>
      <c r="J222" s="25"/>
      <c r="K222" s="43" t="s">
        <v>38</v>
      </c>
      <c r="M222" s="4"/>
      <c r="P222" s="4"/>
      <c r="Q222" s="16" t="s">
        <v>36</v>
      </c>
      <c r="S222" s="4"/>
      <c r="T222" t="s">
        <v>15</v>
      </c>
      <c r="U222" s="3"/>
    </row>
    <row r="223" spans="1:21" x14ac:dyDescent="0.2">
      <c r="A223" s="61"/>
      <c r="B223" s="62"/>
      <c r="C223" s="63"/>
      <c r="D223" s="4"/>
      <c r="G223" s="73"/>
      <c r="H223" s="74"/>
      <c r="I223" s="75"/>
      <c r="J223" s="24"/>
      <c r="K223" s="44" t="s">
        <v>32</v>
      </c>
      <c r="M223" s="73"/>
      <c r="N223" s="74"/>
      <c r="O223" s="75"/>
      <c r="P223" s="73"/>
      <c r="Q223" s="74"/>
      <c r="R223" s="75"/>
      <c r="S223" s="94" t="str">
        <f>IF(U221=0," ",+T222/U221)</f>
        <v xml:space="preserve"> </v>
      </c>
      <c r="T223" s="95"/>
      <c r="U223" s="96"/>
    </row>
    <row r="224" spans="1:21" x14ac:dyDescent="0.2">
      <c r="A224" s="61"/>
      <c r="B224" s="62"/>
      <c r="C224" s="63"/>
      <c r="D224" s="79"/>
      <c r="E224" s="80"/>
      <c r="F224" s="81"/>
      <c r="G224" s="73"/>
      <c r="H224" s="74"/>
      <c r="I224" s="75"/>
      <c r="K224" s="44" t="s">
        <v>33</v>
      </c>
      <c r="M224" s="73"/>
      <c r="N224" s="74"/>
      <c r="O224" s="75"/>
      <c r="P224" s="73"/>
      <c r="Q224" s="74"/>
      <c r="R224" s="75"/>
      <c r="S224" s="94"/>
      <c r="T224" s="95"/>
      <c r="U224" s="96"/>
    </row>
    <row r="225" spans="1:21" x14ac:dyDescent="0.2">
      <c r="A225" s="61"/>
      <c r="B225" s="62"/>
      <c r="C225" s="63"/>
      <c r="D225" s="79"/>
      <c r="E225" s="80"/>
      <c r="F225" s="81"/>
      <c r="G225" s="73"/>
      <c r="H225" s="74"/>
      <c r="I225" s="75"/>
      <c r="J225" s="55"/>
      <c r="K225" s="23" t="s">
        <v>21</v>
      </c>
      <c r="L225" s="56"/>
      <c r="M225" s="73"/>
      <c r="N225" s="74"/>
      <c r="O225" s="75"/>
      <c r="P225" s="73"/>
      <c r="Q225" s="74"/>
      <c r="R225" s="75"/>
      <c r="S225" s="94"/>
      <c r="T225" s="95"/>
      <c r="U225" s="96"/>
    </row>
    <row r="226" spans="1:21" x14ac:dyDescent="0.2">
      <c r="A226" s="61"/>
      <c r="B226" s="62"/>
      <c r="C226" s="63"/>
      <c r="D226" s="79"/>
      <c r="E226" s="80"/>
      <c r="F226" s="81"/>
      <c r="G226" s="73"/>
      <c r="H226" s="74"/>
      <c r="I226" s="75"/>
      <c r="J226" s="85"/>
      <c r="K226" s="86"/>
      <c r="L226" s="87"/>
      <c r="M226" s="73"/>
      <c r="N226" s="74"/>
      <c r="O226" s="75"/>
      <c r="P226" s="73"/>
      <c r="Q226" s="74"/>
      <c r="R226" s="75"/>
      <c r="S226" s="94"/>
      <c r="T226" s="95"/>
      <c r="U226" s="96"/>
    </row>
    <row r="227" spans="1:21" x14ac:dyDescent="0.2">
      <c r="A227" s="61"/>
      <c r="B227" s="62"/>
      <c r="C227" s="63"/>
      <c r="D227" s="79"/>
      <c r="E227" s="80"/>
      <c r="F227" s="81"/>
      <c r="G227" s="73"/>
      <c r="H227" s="74"/>
      <c r="I227" s="75"/>
      <c r="J227" s="85"/>
      <c r="K227" s="86"/>
      <c r="L227" s="87"/>
      <c r="M227" s="73"/>
      <c r="N227" s="74"/>
      <c r="O227" s="75"/>
      <c r="P227" s="73"/>
      <c r="Q227" s="74"/>
      <c r="R227" s="75"/>
      <c r="S227" s="94"/>
      <c r="T227" s="95"/>
      <c r="U227" s="96"/>
    </row>
    <row r="228" spans="1:21" x14ac:dyDescent="0.2">
      <c r="A228" s="61"/>
      <c r="B228" s="62"/>
      <c r="C228" s="63"/>
      <c r="D228" s="79"/>
      <c r="E228" s="80"/>
      <c r="F228" s="81"/>
      <c r="G228" s="73"/>
      <c r="H228" s="74"/>
      <c r="I228" s="75"/>
      <c r="J228" s="85"/>
      <c r="K228" s="86"/>
      <c r="L228" s="87"/>
      <c r="M228" s="73"/>
      <c r="N228" s="74"/>
      <c r="O228" s="75"/>
      <c r="P228" s="73"/>
      <c r="Q228" s="74"/>
      <c r="R228" s="75"/>
      <c r="S228" s="35">
        <f>+S221+P221+M221+J221+G221+D221+A221</f>
        <v>31</v>
      </c>
      <c r="T228" s="8" t="s">
        <v>12</v>
      </c>
      <c r="U228" s="36">
        <f>+U221+R221+O221+L221+I221+F221+C221</f>
        <v>0</v>
      </c>
    </row>
    <row r="229" spans="1:21" x14ac:dyDescent="0.2">
      <c r="A229" s="64"/>
      <c r="B229" s="65"/>
      <c r="C229" s="66"/>
      <c r="D229" s="82"/>
      <c r="E229" s="83"/>
      <c r="F229" s="84"/>
      <c r="G229" s="76"/>
      <c r="H229" s="77"/>
      <c r="I229" s="78"/>
      <c r="J229" s="88"/>
      <c r="K229" s="89"/>
      <c r="L229" s="90"/>
      <c r="M229" s="76"/>
      <c r="N229" s="77"/>
      <c r="O229" s="78"/>
      <c r="P229" s="76"/>
      <c r="Q229" s="77"/>
      <c r="R229" s="78"/>
      <c r="S229" s="20">
        <f>S217+S228</f>
        <v>436.4</v>
      </c>
      <c r="T229" s="23" t="s">
        <v>16</v>
      </c>
      <c r="U229" s="9">
        <f>U217+U228</f>
        <v>0</v>
      </c>
    </row>
    <row r="230" spans="1:21" x14ac:dyDescent="0.2">
      <c r="A230" s="7"/>
      <c r="B230" s="37">
        <f>+E230-1</f>
        <v>45215</v>
      </c>
      <c r="C230" s="39"/>
      <c r="D230" s="40"/>
      <c r="E230" s="37">
        <f>+H230-1</f>
        <v>45216</v>
      </c>
      <c r="F230" s="40"/>
      <c r="G230" s="38"/>
      <c r="H230" s="37">
        <f>+K230-1</f>
        <v>45217</v>
      </c>
      <c r="I230" s="39"/>
      <c r="J230" s="40"/>
      <c r="K230" s="41">
        <f>+N230-1</f>
        <v>45218</v>
      </c>
      <c r="L230" s="40"/>
      <c r="M230" s="38"/>
      <c r="N230" s="37">
        <f>+Q230-1</f>
        <v>45219</v>
      </c>
      <c r="O230" s="40"/>
      <c r="P230" s="38"/>
      <c r="Q230" s="37">
        <f>+T230-1</f>
        <v>45220</v>
      </c>
      <c r="R230" s="40"/>
      <c r="S230" s="38"/>
      <c r="T230" s="37">
        <f>+B242-1</f>
        <v>45221</v>
      </c>
      <c r="U230" s="39"/>
    </row>
    <row r="231" spans="1:21" x14ac:dyDescent="0.2">
      <c r="A231" s="11" t="s">
        <v>7</v>
      </c>
      <c r="C231" s="10" t="s">
        <v>8</v>
      </c>
      <c r="D231" s="12" t="s">
        <v>7</v>
      </c>
      <c r="F231" s="13" t="s">
        <v>8</v>
      </c>
      <c r="G231" s="12" t="s">
        <v>7</v>
      </c>
      <c r="I231" s="13" t="s">
        <v>8</v>
      </c>
      <c r="J231" s="12" t="s">
        <v>7</v>
      </c>
      <c r="L231" s="13" t="s">
        <v>8</v>
      </c>
      <c r="M231" s="12" t="s">
        <v>7</v>
      </c>
      <c r="O231" s="13" t="s">
        <v>8</v>
      </c>
      <c r="P231" s="12" t="s">
        <v>7</v>
      </c>
      <c r="R231" s="13" t="s">
        <v>8</v>
      </c>
      <c r="S231" s="12" t="s">
        <v>7</v>
      </c>
      <c r="U231" s="13" t="s">
        <v>8</v>
      </c>
    </row>
    <row r="232" spans="1:21" x14ac:dyDescent="0.2">
      <c r="A232" s="11"/>
      <c r="C232" s="10"/>
      <c r="D232" s="14"/>
      <c r="F232" s="14"/>
      <c r="G232" s="12"/>
      <c r="I232" s="13"/>
      <c r="J232" s="14"/>
      <c r="L232" s="14"/>
      <c r="M232" s="12"/>
      <c r="O232" s="14"/>
      <c r="P232" s="21"/>
      <c r="R232" s="13"/>
      <c r="S232" s="21"/>
      <c r="U232" s="13"/>
    </row>
    <row r="233" spans="1:21" x14ac:dyDescent="0.2">
      <c r="A233" s="33"/>
      <c r="B233" t="s">
        <v>11</v>
      </c>
      <c r="C233" s="32"/>
      <c r="D233" s="34">
        <v>5</v>
      </c>
      <c r="E233" s="16" t="s">
        <v>10</v>
      </c>
      <c r="F233" s="31"/>
      <c r="G233" s="33">
        <v>10</v>
      </c>
      <c r="H233" s="16" t="s">
        <v>10</v>
      </c>
      <c r="I233" s="32"/>
      <c r="J233" s="34">
        <v>5</v>
      </c>
      <c r="K233" s="16" t="s">
        <v>10</v>
      </c>
      <c r="L233" s="31"/>
      <c r="M233" s="33"/>
      <c r="N233" t="s">
        <v>11</v>
      </c>
      <c r="O233" s="31"/>
      <c r="P233" s="33">
        <v>20</v>
      </c>
      <c r="Q233" s="16" t="s">
        <v>10</v>
      </c>
      <c r="R233" s="32"/>
      <c r="S233" s="33"/>
      <c r="T233" t="s">
        <v>9</v>
      </c>
      <c r="U233" s="32"/>
    </row>
    <row r="234" spans="1:21" x14ac:dyDescent="0.2">
      <c r="A234" s="4"/>
      <c r="C234" s="3"/>
      <c r="E234" s="26" t="s">
        <v>36</v>
      </c>
      <c r="G234" s="4"/>
      <c r="H234" s="43" t="s">
        <v>36</v>
      </c>
      <c r="I234" s="3"/>
      <c r="J234" s="25"/>
      <c r="K234" s="43" t="s">
        <v>42</v>
      </c>
      <c r="M234" s="4"/>
      <c r="P234" s="4"/>
      <c r="Q234" s="16" t="s">
        <v>36</v>
      </c>
      <c r="S234" s="4"/>
      <c r="T234" t="s">
        <v>15</v>
      </c>
      <c r="U234" s="3"/>
    </row>
    <row r="235" spans="1:21" x14ac:dyDescent="0.2">
      <c r="A235" s="61"/>
      <c r="B235" s="62"/>
      <c r="C235" s="63"/>
      <c r="D235" s="73"/>
      <c r="E235" s="74"/>
      <c r="F235" s="75"/>
      <c r="G235" s="58"/>
      <c r="H235" s="59"/>
      <c r="I235" s="60"/>
      <c r="J235" s="24"/>
      <c r="K235" s="16" t="s">
        <v>20</v>
      </c>
      <c r="M235" s="73"/>
      <c r="N235" s="74"/>
      <c r="O235" s="75"/>
      <c r="P235" s="73"/>
      <c r="Q235" s="74"/>
      <c r="R235" s="75"/>
      <c r="S235" s="94" t="str">
        <f>IF(U233=0," ",+T234/U233)</f>
        <v xml:space="preserve"> </v>
      </c>
      <c r="T235" s="95"/>
      <c r="U235" s="96"/>
    </row>
    <row r="236" spans="1:21" x14ac:dyDescent="0.2">
      <c r="A236" s="61"/>
      <c r="B236" s="62"/>
      <c r="C236" s="63"/>
      <c r="D236" s="73"/>
      <c r="E236" s="74"/>
      <c r="F236" s="75"/>
      <c r="G236" s="58"/>
      <c r="H236" s="57" t="s">
        <v>21</v>
      </c>
      <c r="I236" s="60"/>
      <c r="J236" s="61"/>
      <c r="K236" s="62"/>
      <c r="L236" s="63"/>
      <c r="M236" s="73"/>
      <c r="N236" s="74"/>
      <c r="O236" s="75"/>
      <c r="P236" s="73"/>
      <c r="Q236" s="74"/>
      <c r="R236" s="75"/>
      <c r="S236" s="94"/>
      <c r="T236" s="95"/>
      <c r="U236" s="96"/>
    </row>
    <row r="237" spans="1:21" x14ac:dyDescent="0.2">
      <c r="A237" s="61"/>
      <c r="B237" s="62"/>
      <c r="C237" s="63"/>
      <c r="D237" s="73"/>
      <c r="E237" s="74"/>
      <c r="F237" s="75"/>
      <c r="G237" s="67"/>
      <c r="H237" s="68"/>
      <c r="I237" s="69"/>
      <c r="J237" s="61"/>
      <c r="K237" s="62"/>
      <c r="L237" s="63"/>
      <c r="M237" s="73"/>
      <c r="N237" s="74"/>
      <c r="O237" s="75"/>
      <c r="P237" s="73"/>
      <c r="Q237" s="74"/>
      <c r="R237" s="75"/>
      <c r="S237" s="94"/>
      <c r="T237" s="95"/>
      <c r="U237" s="96"/>
    </row>
    <row r="238" spans="1:21" x14ac:dyDescent="0.2">
      <c r="A238" s="61"/>
      <c r="B238" s="62"/>
      <c r="C238" s="63"/>
      <c r="D238" s="73"/>
      <c r="E238" s="74"/>
      <c r="F238" s="75"/>
      <c r="G238" s="67"/>
      <c r="H238" s="68"/>
      <c r="I238" s="69"/>
      <c r="J238" s="61"/>
      <c r="K238" s="62"/>
      <c r="L238" s="63"/>
      <c r="M238" s="73"/>
      <c r="N238" s="74"/>
      <c r="O238" s="75"/>
      <c r="P238" s="73"/>
      <c r="Q238" s="74"/>
      <c r="R238" s="75"/>
      <c r="S238" s="94"/>
      <c r="T238" s="95"/>
      <c r="U238" s="96"/>
    </row>
    <row r="239" spans="1:21" x14ac:dyDescent="0.2">
      <c r="A239" s="61"/>
      <c r="B239" s="62"/>
      <c r="C239" s="63"/>
      <c r="D239" s="73"/>
      <c r="E239" s="74"/>
      <c r="F239" s="75"/>
      <c r="G239" s="67"/>
      <c r="H239" s="68"/>
      <c r="I239" s="69"/>
      <c r="J239" s="61"/>
      <c r="K239" s="62"/>
      <c r="L239" s="63"/>
      <c r="M239" s="73"/>
      <c r="N239" s="74"/>
      <c r="O239" s="75"/>
      <c r="P239" s="73"/>
      <c r="Q239" s="74"/>
      <c r="R239" s="75"/>
      <c r="S239" s="94"/>
      <c r="T239" s="95"/>
      <c r="U239" s="96"/>
    </row>
    <row r="240" spans="1:21" x14ac:dyDescent="0.2">
      <c r="A240" s="61"/>
      <c r="B240" s="62"/>
      <c r="C240" s="63"/>
      <c r="D240" s="73"/>
      <c r="E240" s="74"/>
      <c r="F240" s="75"/>
      <c r="G240" s="67"/>
      <c r="H240" s="68"/>
      <c r="I240" s="69"/>
      <c r="J240" s="61"/>
      <c r="K240" s="62"/>
      <c r="L240" s="63"/>
      <c r="M240" s="73"/>
      <c r="N240" s="74"/>
      <c r="O240" s="75"/>
      <c r="P240" s="73"/>
      <c r="Q240" s="74"/>
      <c r="R240" s="75"/>
      <c r="S240" s="35">
        <f>+S233+P233+M233+J233+G233+D233+A233</f>
        <v>40</v>
      </c>
      <c r="T240" s="8" t="s">
        <v>12</v>
      </c>
      <c r="U240" s="36">
        <f>+U233+R233+O233+L233+I233+F233+C233</f>
        <v>0</v>
      </c>
    </row>
    <row r="241" spans="1:21" x14ac:dyDescent="0.2">
      <c r="A241" s="64"/>
      <c r="B241" s="65"/>
      <c r="C241" s="66"/>
      <c r="D241" s="76"/>
      <c r="E241" s="77"/>
      <c r="F241" s="78"/>
      <c r="G241" s="70"/>
      <c r="H241" s="71"/>
      <c r="I241" s="72"/>
      <c r="J241" s="64"/>
      <c r="K241" s="65"/>
      <c r="L241" s="66"/>
      <c r="M241" s="76"/>
      <c r="N241" s="77"/>
      <c r="O241" s="78"/>
      <c r="P241" s="76"/>
      <c r="Q241" s="77"/>
      <c r="R241" s="78"/>
      <c r="S241" s="46">
        <f>S229+S240</f>
        <v>476.4</v>
      </c>
      <c r="T241" s="30" t="s">
        <v>16</v>
      </c>
      <c r="U241" s="29">
        <f>U229+U240</f>
        <v>0</v>
      </c>
    </row>
    <row r="242" spans="1:21" x14ac:dyDescent="0.2">
      <c r="A242" s="38"/>
      <c r="B242" s="37">
        <f>+E242-1</f>
        <v>45222</v>
      </c>
      <c r="C242" s="39"/>
      <c r="D242" s="40"/>
      <c r="E242" s="37">
        <f>+H242-1</f>
        <v>45223</v>
      </c>
      <c r="F242" s="40"/>
      <c r="G242" s="38"/>
      <c r="H242" s="37">
        <f>+K242-1</f>
        <v>45224</v>
      </c>
      <c r="I242" s="39"/>
      <c r="J242" s="40"/>
      <c r="K242" s="37">
        <f>+N242-1</f>
        <v>45225</v>
      </c>
      <c r="L242" s="40"/>
      <c r="M242" s="38"/>
      <c r="N242" s="37">
        <f>+Q242-1</f>
        <v>45226</v>
      </c>
      <c r="O242" s="40"/>
      <c r="P242" s="38"/>
      <c r="Q242" s="37">
        <f>+T242-1</f>
        <v>45227</v>
      </c>
      <c r="R242" s="40"/>
      <c r="S242" s="38"/>
      <c r="T242" s="37">
        <f>+B254-1</f>
        <v>45228</v>
      </c>
      <c r="U242" s="2"/>
    </row>
    <row r="243" spans="1:21" x14ac:dyDescent="0.2">
      <c r="A243" s="11" t="s">
        <v>7</v>
      </c>
      <c r="C243" s="10" t="s">
        <v>8</v>
      </c>
      <c r="D243" s="12" t="s">
        <v>7</v>
      </c>
      <c r="F243" s="13" t="s">
        <v>8</v>
      </c>
      <c r="G243" s="12" t="s">
        <v>7</v>
      </c>
      <c r="I243" s="13" t="s">
        <v>8</v>
      </c>
      <c r="J243" s="12" t="s">
        <v>7</v>
      </c>
      <c r="L243" s="13" t="s">
        <v>8</v>
      </c>
      <c r="M243" s="12" t="s">
        <v>7</v>
      </c>
      <c r="O243" s="13" t="s">
        <v>8</v>
      </c>
      <c r="P243" s="12" t="s">
        <v>7</v>
      </c>
      <c r="R243" s="13" t="s">
        <v>8</v>
      </c>
      <c r="S243" s="12" t="s">
        <v>7</v>
      </c>
      <c r="U243" s="13" t="s">
        <v>8</v>
      </c>
    </row>
    <row r="244" spans="1:21" x14ac:dyDescent="0.2">
      <c r="A244" s="11"/>
      <c r="C244" s="10"/>
      <c r="D244" s="14"/>
      <c r="F244" s="14"/>
      <c r="G244" s="12"/>
      <c r="I244" s="13"/>
      <c r="J244" s="14"/>
      <c r="L244" s="14"/>
      <c r="M244" s="12"/>
      <c r="O244" s="14"/>
      <c r="P244" s="21"/>
      <c r="R244" s="13"/>
      <c r="S244" s="21"/>
      <c r="U244" s="13"/>
    </row>
    <row r="245" spans="1:21" x14ac:dyDescent="0.2">
      <c r="A245" s="33"/>
      <c r="B245" t="s">
        <v>11</v>
      </c>
      <c r="C245" s="32"/>
      <c r="D245" s="34">
        <v>5</v>
      </c>
      <c r="E245" s="16" t="s">
        <v>10</v>
      </c>
      <c r="F245" s="31"/>
      <c r="G245" s="33">
        <v>8</v>
      </c>
      <c r="H245" s="16" t="s">
        <v>10</v>
      </c>
      <c r="I245" s="32"/>
      <c r="J245" s="34">
        <v>4</v>
      </c>
      <c r="K245" s="16" t="s">
        <v>10</v>
      </c>
      <c r="L245" s="31"/>
      <c r="M245" s="33"/>
      <c r="N245" t="s">
        <v>11</v>
      </c>
      <c r="O245" s="31"/>
      <c r="P245" s="33">
        <v>12</v>
      </c>
      <c r="Q245" s="16" t="s">
        <v>10</v>
      </c>
      <c r="R245" s="32"/>
      <c r="S245" s="33"/>
      <c r="T245" t="s">
        <v>9</v>
      </c>
      <c r="U245" s="32"/>
    </row>
    <row r="246" spans="1:21" x14ac:dyDescent="0.2">
      <c r="A246" s="4"/>
      <c r="C246" s="3"/>
      <c r="E246" s="26" t="s">
        <v>36</v>
      </c>
      <c r="G246" s="4"/>
      <c r="H246" s="26" t="s">
        <v>36</v>
      </c>
      <c r="I246" s="3"/>
      <c r="J246" s="25"/>
      <c r="K246" s="26" t="s">
        <v>36</v>
      </c>
      <c r="M246" s="4"/>
      <c r="P246" s="4"/>
      <c r="Q246" s="16" t="s">
        <v>36</v>
      </c>
      <c r="S246" s="4"/>
      <c r="T246" t="s">
        <v>15</v>
      </c>
      <c r="U246" s="3"/>
    </row>
    <row r="247" spans="1:21" x14ac:dyDescent="0.2">
      <c r="A247" s="61"/>
      <c r="B247" s="62"/>
      <c r="C247" s="63"/>
      <c r="D247" s="73"/>
      <c r="E247" s="74"/>
      <c r="F247" s="75"/>
      <c r="G247" s="73"/>
      <c r="H247" s="74"/>
      <c r="I247" s="75"/>
      <c r="J247" s="73"/>
      <c r="K247" s="74"/>
      <c r="L247" s="75"/>
      <c r="M247" s="73"/>
      <c r="N247" s="74"/>
      <c r="O247" s="75"/>
      <c r="P247" s="73"/>
      <c r="Q247" s="74"/>
      <c r="R247" s="75"/>
      <c r="S247" s="94" t="str">
        <f>IF(U245=0," ",+T246/U245)</f>
        <v xml:space="preserve"> </v>
      </c>
      <c r="T247" s="95"/>
      <c r="U247" s="96"/>
    </row>
    <row r="248" spans="1:21" x14ac:dyDescent="0.2">
      <c r="A248" s="61"/>
      <c r="B248" s="62"/>
      <c r="C248" s="63"/>
      <c r="D248" s="73"/>
      <c r="E248" s="74"/>
      <c r="F248" s="75"/>
      <c r="G248" s="73"/>
      <c r="H248" s="74"/>
      <c r="I248" s="75"/>
      <c r="J248" s="73"/>
      <c r="K248" s="74"/>
      <c r="L248" s="75"/>
      <c r="M248" s="73"/>
      <c r="N248" s="74"/>
      <c r="O248" s="75"/>
      <c r="P248" s="73"/>
      <c r="Q248" s="74"/>
      <c r="R248" s="75"/>
      <c r="S248" s="94"/>
      <c r="T248" s="95"/>
      <c r="U248" s="96"/>
    </row>
    <row r="249" spans="1:21" x14ac:dyDescent="0.2">
      <c r="A249" s="61"/>
      <c r="B249" s="62"/>
      <c r="C249" s="63"/>
      <c r="D249" s="73"/>
      <c r="E249" s="74"/>
      <c r="F249" s="75"/>
      <c r="G249" s="73"/>
      <c r="H249" s="74"/>
      <c r="I249" s="75"/>
      <c r="J249" s="73"/>
      <c r="K249" s="74"/>
      <c r="L249" s="75"/>
      <c r="M249" s="73"/>
      <c r="N249" s="74"/>
      <c r="O249" s="75"/>
      <c r="P249" s="73"/>
      <c r="Q249" s="74"/>
      <c r="R249" s="75"/>
      <c r="S249" s="94"/>
      <c r="T249" s="95"/>
      <c r="U249" s="96"/>
    </row>
    <row r="250" spans="1:21" x14ac:dyDescent="0.2">
      <c r="A250" s="61"/>
      <c r="B250" s="62"/>
      <c r="C250" s="63"/>
      <c r="D250" s="73"/>
      <c r="E250" s="74"/>
      <c r="F250" s="75"/>
      <c r="G250" s="73"/>
      <c r="H250" s="74"/>
      <c r="I250" s="75"/>
      <c r="J250" s="73"/>
      <c r="K250" s="74"/>
      <c r="L250" s="75"/>
      <c r="M250" s="73"/>
      <c r="N250" s="74"/>
      <c r="O250" s="75"/>
      <c r="P250" s="73"/>
      <c r="Q250" s="74"/>
      <c r="R250" s="75"/>
      <c r="S250" s="94"/>
      <c r="T250" s="95"/>
      <c r="U250" s="96"/>
    </row>
    <row r="251" spans="1:21" x14ac:dyDescent="0.2">
      <c r="A251" s="61"/>
      <c r="B251" s="62"/>
      <c r="C251" s="63"/>
      <c r="D251" s="73"/>
      <c r="E251" s="74"/>
      <c r="F251" s="75"/>
      <c r="G251" s="73"/>
      <c r="H251" s="74"/>
      <c r="I251" s="75"/>
      <c r="J251" s="73"/>
      <c r="K251" s="74"/>
      <c r="L251" s="75"/>
      <c r="M251" s="73"/>
      <c r="N251" s="74"/>
      <c r="O251" s="75"/>
      <c r="P251" s="73"/>
      <c r="Q251" s="74"/>
      <c r="R251" s="75"/>
      <c r="S251" s="94"/>
      <c r="T251" s="95"/>
      <c r="U251" s="96"/>
    </row>
    <row r="252" spans="1:21" x14ac:dyDescent="0.2">
      <c r="A252" s="61"/>
      <c r="B252" s="62"/>
      <c r="C252" s="63"/>
      <c r="D252" s="73"/>
      <c r="E252" s="74"/>
      <c r="F252" s="75"/>
      <c r="G252" s="73"/>
      <c r="H252" s="74"/>
      <c r="I252" s="75"/>
      <c r="J252" s="73"/>
      <c r="K252" s="74"/>
      <c r="L252" s="75"/>
      <c r="M252" s="73"/>
      <c r="N252" s="74"/>
      <c r="O252" s="75"/>
      <c r="P252" s="73"/>
      <c r="Q252" s="74"/>
      <c r="R252" s="75"/>
      <c r="S252" s="35">
        <f>+S245+P245+M245+J245+G245+D245+A245</f>
        <v>29</v>
      </c>
      <c r="T252" s="8" t="s">
        <v>12</v>
      </c>
      <c r="U252" s="36">
        <f>+U245+R245+O245+L245+I245+F245+C245</f>
        <v>0</v>
      </c>
    </row>
    <row r="253" spans="1:21" x14ac:dyDescent="0.2">
      <c r="A253" s="64"/>
      <c r="B253" s="65"/>
      <c r="C253" s="66"/>
      <c r="D253" s="76"/>
      <c r="E253" s="77"/>
      <c r="F253" s="78"/>
      <c r="G253" s="76"/>
      <c r="H253" s="77"/>
      <c r="I253" s="78"/>
      <c r="J253" s="76"/>
      <c r="K253" s="77"/>
      <c r="L253" s="78"/>
      <c r="M253" s="76"/>
      <c r="N253" s="77"/>
      <c r="O253" s="78"/>
      <c r="P253" s="76"/>
      <c r="Q253" s="77"/>
      <c r="R253" s="78"/>
      <c r="S253" s="20">
        <f>S241+S252</f>
        <v>505.4</v>
      </c>
      <c r="T253" s="23" t="s">
        <v>16</v>
      </c>
      <c r="U253" s="9">
        <f>U241+U252</f>
        <v>0</v>
      </c>
    </row>
    <row r="254" spans="1:21" x14ac:dyDescent="0.2">
      <c r="A254" s="7"/>
      <c r="B254" s="37">
        <f>+E254-1</f>
        <v>45229</v>
      </c>
      <c r="C254" s="39"/>
      <c r="D254" s="40"/>
      <c r="E254" s="37">
        <f>+H254-1</f>
        <v>45230</v>
      </c>
      <c r="F254" s="40"/>
      <c r="G254" s="38"/>
      <c r="H254" s="37">
        <f>+K254-1</f>
        <v>45231</v>
      </c>
      <c r="I254" s="39"/>
      <c r="J254" s="40"/>
      <c r="K254" s="37">
        <f>+N254-1</f>
        <v>45232</v>
      </c>
      <c r="L254" s="40"/>
      <c r="M254" s="38"/>
      <c r="N254" s="37">
        <f>+Q254-1</f>
        <v>45233</v>
      </c>
      <c r="O254" s="40"/>
      <c r="P254" s="38"/>
      <c r="Q254" s="37">
        <f>+T254-1</f>
        <v>45234</v>
      </c>
      <c r="R254" s="40"/>
      <c r="S254" s="38"/>
      <c r="T254" s="37">
        <f>+B266-1</f>
        <v>45235</v>
      </c>
      <c r="U254" s="39"/>
    </row>
    <row r="255" spans="1:21" x14ac:dyDescent="0.2">
      <c r="A255" s="11" t="s">
        <v>7</v>
      </c>
      <c r="C255" s="10" t="s">
        <v>8</v>
      </c>
      <c r="D255" s="12" t="s">
        <v>7</v>
      </c>
      <c r="F255" s="13" t="s">
        <v>8</v>
      </c>
      <c r="G255" s="12" t="s">
        <v>7</v>
      </c>
      <c r="I255" s="13" t="s">
        <v>8</v>
      </c>
      <c r="J255" s="12" t="s">
        <v>7</v>
      </c>
      <c r="L255" s="13" t="s">
        <v>8</v>
      </c>
      <c r="M255" s="12" t="s">
        <v>7</v>
      </c>
      <c r="O255" s="13" t="s">
        <v>8</v>
      </c>
      <c r="P255" s="12" t="s">
        <v>7</v>
      </c>
      <c r="R255" s="13" t="s">
        <v>8</v>
      </c>
      <c r="S255" s="12" t="s">
        <v>7</v>
      </c>
      <c r="U255" s="13" t="s">
        <v>8</v>
      </c>
    </row>
    <row r="256" spans="1:21" x14ac:dyDescent="0.2">
      <c r="A256" s="11"/>
      <c r="C256" s="10"/>
      <c r="D256" s="14"/>
      <c r="F256" s="14"/>
      <c r="G256" s="12"/>
      <c r="I256" s="13"/>
      <c r="J256" s="14"/>
      <c r="L256" s="14"/>
      <c r="M256" s="12"/>
      <c r="O256" s="14"/>
      <c r="P256" s="21"/>
      <c r="R256" s="13"/>
      <c r="S256" s="21"/>
      <c r="U256" s="13"/>
    </row>
    <row r="257" spans="1:21" x14ac:dyDescent="0.2">
      <c r="A257" s="33"/>
      <c r="B257" t="s">
        <v>11</v>
      </c>
      <c r="C257" s="32"/>
      <c r="D257" s="34">
        <v>4</v>
      </c>
      <c r="E257" s="16" t="s">
        <v>10</v>
      </c>
      <c r="F257" s="31"/>
      <c r="G257" s="33">
        <v>6</v>
      </c>
      <c r="H257" s="16" t="s">
        <v>10</v>
      </c>
      <c r="I257" s="32"/>
      <c r="J257" s="34">
        <v>3</v>
      </c>
      <c r="K257" s="16" t="s">
        <v>10</v>
      </c>
      <c r="L257" s="31"/>
      <c r="M257" s="33"/>
      <c r="N257" t="s">
        <v>11</v>
      </c>
      <c r="O257" s="31"/>
      <c r="P257" s="33">
        <v>8</v>
      </c>
      <c r="Q257" s="16" t="s">
        <v>10</v>
      </c>
      <c r="R257" s="32"/>
      <c r="S257" s="33"/>
      <c r="T257" t="s">
        <v>9</v>
      </c>
      <c r="U257" s="32"/>
    </row>
    <row r="258" spans="1:21" x14ac:dyDescent="0.2">
      <c r="A258" s="4"/>
      <c r="C258" s="3"/>
      <c r="E258" s="26" t="s">
        <v>36</v>
      </c>
      <c r="G258" s="4"/>
      <c r="H258" s="26" t="s">
        <v>36</v>
      </c>
      <c r="I258" s="3"/>
      <c r="J258" s="25"/>
      <c r="K258" s="26" t="s">
        <v>36</v>
      </c>
      <c r="M258" s="4"/>
      <c r="P258" s="4"/>
      <c r="Q258" s="16" t="s">
        <v>36</v>
      </c>
      <c r="S258" s="4"/>
      <c r="T258" t="s">
        <v>15</v>
      </c>
      <c r="U258" s="3"/>
    </row>
    <row r="259" spans="1:21" x14ac:dyDescent="0.2">
      <c r="A259" s="61"/>
      <c r="B259" s="62"/>
      <c r="C259" s="63"/>
      <c r="D259" s="73"/>
      <c r="E259" s="74"/>
      <c r="F259" s="75"/>
      <c r="G259" s="73"/>
      <c r="H259" s="74"/>
      <c r="I259" s="75"/>
      <c r="J259" s="73"/>
      <c r="K259" s="74"/>
      <c r="L259" s="75"/>
      <c r="M259" s="73"/>
      <c r="N259" s="74"/>
      <c r="O259" s="75"/>
      <c r="P259" s="73"/>
      <c r="Q259" s="74"/>
      <c r="R259" s="75"/>
      <c r="S259" s="94" t="str">
        <f>IF(U257=0," ",+T258/U257)</f>
        <v xml:space="preserve"> </v>
      </c>
      <c r="T259" s="95"/>
      <c r="U259" s="96"/>
    </row>
    <row r="260" spans="1:21" x14ac:dyDescent="0.2">
      <c r="A260" s="61"/>
      <c r="B260" s="62"/>
      <c r="C260" s="63"/>
      <c r="D260" s="73"/>
      <c r="E260" s="74"/>
      <c r="F260" s="75"/>
      <c r="G260" s="73"/>
      <c r="H260" s="74"/>
      <c r="I260" s="75"/>
      <c r="J260" s="73"/>
      <c r="K260" s="74"/>
      <c r="L260" s="75"/>
      <c r="M260" s="73"/>
      <c r="N260" s="74"/>
      <c r="O260" s="75"/>
      <c r="P260" s="73"/>
      <c r="Q260" s="74"/>
      <c r="R260" s="75"/>
      <c r="S260" s="94"/>
      <c r="T260" s="95"/>
      <c r="U260" s="96"/>
    </row>
    <row r="261" spans="1:21" x14ac:dyDescent="0.2">
      <c r="A261" s="61"/>
      <c r="B261" s="62"/>
      <c r="C261" s="63"/>
      <c r="D261" s="73"/>
      <c r="E261" s="74"/>
      <c r="F261" s="75"/>
      <c r="G261" s="73"/>
      <c r="H261" s="74"/>
      <c r="I261" s="75"/>
      <c r="J261" s="73"/>
      <c r="K261" s="74"/>
      <c r="L261" s="75"/>
      <c r="M261" s="73"/>
      <c r="N261" s="74"/>
      <c r="O261" s="75"/>
      <c r="P261" s="73"/>
      <c r="Q261" s="74"/>
      <c r="R261" s="75"/>
      <c r="S261" s="94"/>
      <c r="T261" s="95"/>
      <c r="U261" s="96"/>
    </row>
    <row r="262" spans="1:21" x14ac:dyDescent="0.2">
      <c r="A262" s="61"/>
      <c r="B262" s="62"/>
      <c r="C262" s="63"/>
      <c r="D262" s="73"/>
      <c r="E262" s="74"/>
      <c r="F262" s="75"/>
      <c r="G262" s="73"/>
      <c r="H262" s="74"/>
      <c r="I262" s="75"/>
      <c r="J262" s="73"/>
      <c r="K262" s="74"/>
      <c r="L262" s="75"/>
      <c r="M262" s="73"/>
      <c r="N262" s="74"/>
      <c r="O262" s="75"/>
      <c r="P262" s="73"/>
      <c r="Q262" s="74"/>
      <c r="R262" s="75"/>
      <c r="S262" s="94"/>
      <c r="T262" s="95"/>
      <c r="U262" s="96"/>
    </row>
    <row r="263" spans="1:21" x14ac:dyDescent="0.2">
      <c r="A263" s="61"/>
      <c r="B263" s="62"/>
      <c r="C263" s="63"/>
      <c r="D263" s="73"/>
      <c r="E263" s="74"/>
      <c r="F263" s="75"/>
      <c r="G263" s="73"/>
      <c r="H263" s="74"/>
      <c r="I263" s="75"/>
      <c r="J263" s="73"/>
      <c r="K263" s="74"/>
      <c r="L263" s="75"/>
      <c r="M263" s="73"/>
      <c r="N263" s="74"/>
      <c r="O263" s="75"/>
      <c r="P263" s="73"/>
      <c r="Q263" s="74"/>
      <c r="R263" s="75"/>
      <c r="S263" s="94"/>
      <c r="T263" s="95"/>
      <c r="U263" s="96"/>
    </row>
    <row r="264" spans="1:21" x14ac:dyDescent="0.2">
      <c r="A264" s="61"/>
      <c r="B264" s="62"/>
      <c r="C264" s="63"/>
      <c r="D264" s="73"/>
      <c r="E264" s="74"/>
      <c r="F264" s="75"/>
      <c r="G264" s="73"/>
      <c r="H264" s="74"/>
      <c r="I264" s="75"/>
      <c r="J264" s="73"/>
      <c r="K264" s="74"/>
      <c r="L264" s="75"/>
      <c r="M264" s="73"/>
      <c r="N264" s="74"/>
      <c r="O264" s="75"/>
      <c r="P264" s="73"/>
      <c r="Q264" s="74"/>
      <c r="R264" s="75"/>
      <c r="S264" s="35">
        <f>+S257+P257+M257+J257+G257+D257+A257</f>
        <v>21</v>
      </c>
      <c r="T264" s="8" t="s">
        <v>12</v>
      </c>
      <c r="U264" s="36">
        <f>+U257+R257+O257+L257+I257+F257+C257</f>
        <v>0</v>
      </c>
    </row>
    <row r="265" spans="1:21" x14ac:dyDescent="0.2">
      <c r="A265" s="64"/>
      <c r="B265" s="65"/>
      <c r="C265" s="66"/>
      <c r="D265" s="76"/>
      <c r="E265" s="77"/>
      <c r="F265" s="78"/>
      <c r="G265" s="76"/>
      <c r="H265" s="77"/>
      <c r="I265" s="78"/>
      <c r="J265" s="76"/>
      <c r="K265" s="77"/>
      <c r="L265" s="78"/>
      <c r="M265" s="76"/>
      <c r="N265" s="77"/>
      <c r="O265" s="78"/>
      <c r="P265" s="76"/>
      <c r="Q265" s="77"/>
      <c r="R265" s="78"/>
      <c r="S265" s="20">
        <f>S253+S264</f>
        <v>526.4</v>
      </c>
      <c r="T265" s="23" t="s">
        <v>16</v>
      </c>
      <c r="U265" s="9">
        <f>U253+U264</f>
        <v>0</v>
      </c>
    </row>
    <row r="266" spans="1:21" x14ac:dyDescent="0.2">
      <c r="A266" s="7"/>
      <c r="B266" s="37">
        <f>+E266-1</f>
        <v>45236</v>
      </c>
      <c r="C266" s="39"/>
      <c r="D266" s="40"/>
      <c r="E266" s="37">
        <f>+H266-1</f>
        <v>45237</v>
      </c>
      <c r="F266" s="40"/>
      <c r="G266" s="38"/>
      <c r="H266" s="37">
        <f>+K266-1</f>
        <v>45238</v>
      </c>
      <c r="I266" s="39"/>
      <c r="J266" s="40"/>
      <c r="K266" s="37">
        <f>+N266-1</f>
        <v>45239</v>
      </c>
      <c r="L266" s="40"/>
      <c r="M266" s="38"/>
      <c r="N266" s="37">
        <f>+Q266-1</f>
        <v>45240</v>
      </c>
      <c r="O266" s="40"/>
      <c r="P266" s="38"/>
      <c r="Q266" s="37">
        <f>+T266-1</f>
        <v>45241</v>
      </c>
      <c r="R266" s="40"/>
      <c r="S266" s="38"/>
      <c r="T266" s="37">
        <v>45242</v>
      </c>
      <c r="U266" s="39"/>
    </row>
    <row r="267" spans="1:21" x14ac:dyDescent="0.2">
      <c r="A267" s="11" t="s">
        <v>7</v>
      </c>
      <c r="C267" s="10" t="s">
        <v>8</v>
      </c>
      <c r="D267" s="12" t="s">
        <v>7</v>
      </c>
      <c r="F267" s="13" t="s">
        <v>8</v>
      </c>
      <c r="G267" s="12" t="s">
        <v>7</v>
      </c>
      <c r="I267" s="13" t="s">
        <v>8</v>
      </c>
      <c r="J267" s="12" t="s">
        <v>7</v>
      </c>
      <c r="L267" s="13" t="s">
        <v>8</v>
      </c>
      <c r="M267" s="12" t="s">
        <v>7</v>
      </c>
      <c r="O267" s="13" t="s">
        <v>8</v>
      </c>
      <c r="P267" s="12" t="s">
        <v>7</v>
      </c>
      <c r="R267" s="13" t="s">
        <v>8</v>
      </c>
      <c r="S267" s="12" t="s">
        <v>7</v>
      </c>
      <c r="U267" s="13" t="s">
        <v>8</v>
      </c>
    </row>
    <row r="268" spans="1:21" x14ac:dyDescent="0.2">
      <c r="A268" s="11"/>
      <c r="C268" s="10"/>
      <c r="D268" s="14"/>
      <c r="F268" s="14"/>
      <c r="G268" s="12"/>
      <c r="I268" s="13"/>
      <c r="J268" s="14"/>
      <c r="L268" s="14"/>
      <c r="M268" s="12"/>
      <c r="O268" s="14"/>
      <c r="P268" s="21"/>
      <c r="R268" s="13"/>
      <c r="S268" s="21"/>
      <c r="U268" s="13"/>
    </row>
    <row r="269" spans="1:21" x14ac:dyDescent="0.2">
      <c r="A269" s="33">
        <v>3</v>
      </c>
      <c r="B269" s="16" t="s">
        <v>10</v>
      </c>
      <c r="C269" s="32"/>
      <c r="D269" s="33"/>
      <c r="E269" s="16" t="s">
        <v>17</v>
      </c>
      <c r="F269" s="31"/>
      <c r="G269" s="33">
        <v>4</v>
      </c>
      <c r="H269" s="16" t="s">
        <v>10</v>
      </c>
      <c r="I269" s="32"/>
      <c r="J269" s="33"/>
      <c r="K269" s="16" t="s">
        <v>17</v>
      </c>
      <c r="L269" s="31"/>
      <c r="M269" s="33"/>
      <c r="N269" t="s">
        <v>11</v>
      </c>
      <c r="O269" s="32"/>
      <c r="P269" s="33">
        <v>26.2</v>
      </c>
      <c r="Q269" s="23" t="s">
        <v>18</v>
      </c>
      <c r="R269" s="32"/>
      <c r="S269" s="33"/>
      <c r="T269" s="16" t="s">
        <v>11</v>
      </c>
      <c r="U269" s="32"/>
    </row>
    <row r="270" spans="1:21" x14ac:dyDescent="0.2">
      <c r="A270" s="4"/>
      <c r="B270" s="26" t="s">
        <v>36</v>
      </c>
      <c r="C270" s="3"/>
      <c r="E270" s="26"/>
      <c r="G270" s="4"/>
      <c r="H270" s="26" t="s">
        <v>36</v>
      </c>
      <c r="I270" s="3"/>
      <c r="J270" s="25"/>
      <c r="K270" s="26"/>
      <c r="M270" s="4"/>
      <c r="O270" s="3"/>
      <c r="P270" s="4"/>
      <c r="Q270" s="16"/>
      <c r="S270" s="94" t="str">
        <f>IF(U268=0," ",+T269/U268)</f>
        <v xml:space="preserve"> </v>
      </c>
      <c r="T270" s="95"/>
      <c r="U270" s="96"/>
    </row>
    <row r="271" spans="1:21" x14ac:dyDescent="0.2">
      <c r="A271" s="61"/>
      <c r="B271" s="62"/>
      <c r="C271" s="63"/>
      <c r="D271" s="73"/>
      <c r="E271" s="74"/>
      <c r="F271" s="75"/>
      <c r="G271" s="73"/>
      <c r="H271" s="74"/>
      <c r="I271" s="75"/>
      <c r="J271" s="24"/>
      <c r="K271" s="23" t="s">
        <v>19</v>
      </c>
      <c r="M271" s="4"/>
      <c r="N271" s="23" t="s">
        <v>19</v>
      </c>
      <c r="P271" s="73"/>
      <c r="Q271" s="74"/>
      <c r="R271" s="75"/>
      <c r="S271" s="94"/>
      <c r="T271" s="95"/>
      <c r="U271" s="96"/>
    </row>
    <row r="272" spans="1:21" x14ac:dyDescent="0.2">
      <c r="A272" s="61"/>
      <c r="B272" s="62"/>
      <c r="C272" s="63"/>
      <c r="D272" s="73"/>
      <c r="E272" s="74"/>
      <c r="F272" s="75"/>
      <c r="G272" s="73"/>
      <c r="H272" s="74"/>
      <c r="I272" s="75"/>
      <c r="J272" s="94" t="str">
        <f>IF(L269=0," ",+K271/L269)</f>
        <v xml:space="preserve"> </v>
      </c>
      <c r="K272" s="95"/>
      <c r="L272" s="96"/>
      <c r="M272" s="94" t="str">
        <f>IF(O269=0," ",+N271/O269)</f>
        <v xml:space="preserve"> </v>
      </c>
      <c r="N272" s="95"/>
      <c r="O272" s="96"/>
      <c r="P272" s="73"/>
      <c r="Q272" s="74"/>
      <c r="R272" s="75"/>
      <c r="S272" s="94"/>
      <c r="T272" s="95"/>
      <c r="U272" s="96"/>
    </row>
    <row r="273" spans="1:21" x14ac:dyDescent="0.2">
      <c r="A273" s="61"/>
      <c r="B273" s="62"/>
      <c r="C273" s="63"/>
      <c r="D273" s="73"/>
      <c r="E273" s="74"/>
      <c r="F273" s="75"/>
      <c r="G273" s="73"/>
      <c r="H273" s="74"/>
      <c r="I273" s="75"/>
      <c r="J273" s="94"/>
      <c r="K273" s="95"/>
      <c r="L273" s="96"/>
      <c r="M273" s="94"/>
      <c r="N273" s="95"/>
      <c r="O273" s="96"/>
      <c r="P273" s="73"/>
      <c r="Q273" s="74"/>
      <c r="R273" s="75"/>
      <c r="S273" s="94"/>
      <c r="T273" s="95"/>
      <c r="U273" s="96"/>
    </row>
    <row r="274" spans="1:21" x14ac:dyDescent="0.2">
      <c r="A274" s="61"/>
      <c r="B274" s="62"/>
      <c r="C274" s="63"/>
      <c r="D274" s="73"/>
      <c r="E274" s="74"/>
      <c r="F274" s="75"/>
      <c r="G274" s="73"/>
      <c r="H274" s="74"/>
      <c r="I274" s="75"/>
      <c r="J274" s="94"/>
      <c r="K274" s="95"/>
      <c r="L274" s="96"/>
      <c r="M274" s="94"/>
      <c r="N274" s="95"/>
      <c r="O274" s="96"/>
      <c r="P274" s="73"/>
      <c r="Q274" s="74"/>
      <c r="R274" s="75"/>
      <c r="S274" s="94"/>
      <c r="T274" s="95"/>
      <c r="U274" s="96"/>
    </row>
    <row r="275" spans="1:21" x14ac:dyDescent="0.2">
      <c r="A275" s="61"/>
      <c r="B275" s="62"/>
      <c r="C275" s="63"/>
      <c r="D275" s="73"/>
      <c r="E275" s="74"/>
      <c r="F275" s="75"/>
      <c r="G275" s="73"/>
      <c r="H275" s="74"/>
      <c r="I275" s="75"/>
      <c r="J275" s="94"/>
      <c r="K275" s="95"/>
      <c r="L275" s="96"/>
      <c r="M275" s="94"/>
      <c r="N275" s="95"/>
      <c r="O275" s="96"/>
      <c r="P275" s="73"/>
      <c r="Q275" s="74"/>
      <c r="R275" s="75"/>
      <c r="S275" s="94"/>
      <c r="T275" s="95"/>
      <c r="U275" s="96"/>
    </row>
    <row r="276" spans="1:21" x14ac:dyDescent="0.2">
      <c r="A276" s="61"/>
      <c r="B276" s="62"/>
      <c r="C276" s="63"/>
      <c r="D276" s="73"/>
      <c r="E276" s="74"/>
      <c r="F276" s="75"/>
      <c r="G276" s="73"/>
      <c r="H276" s="74"/>
      <c r="I276" s="75"/>
      <c r="J276" s="94"/>
      <c r="K276" s="95"/>
      <c r="L276" s="96"/>
      <c r="M276" s="94"/>
      <c r="N276" s="95"/>
      <c r="O276" s="96"/>
      <c r="P276" s="73"/>
      <c r="Q276" s="74"/>
      <c r="R276" s="75"/>
      <c r="S276" s="35">
        <f>+S269+P269+M269+J269+G269+D269+A269</f>
        <v>33.200000000000003</v>
      </c>
      <c r="T276" s="8" t="s">
        <v>12</v>
      </c>
      <c r="U276" s="36">
        <f>+U269+R269+O269+L269+I269+F269+C269</f>
        <v>0</v>
      </c>
    </row>
    <row r="277" spans="1:21" x14ac:dyDescent="0.2">
      <c r="A277" s="64"/>
      <c r="B277" s="65"/>
      <c r="C277" s="66"/>
      <c r="D277" s="76"/>
      <c r="E277" s="77"/>
      <c r="F277" s="78"/>
      <c r="G277" s="76"/>
      <c r="H277" s="77"/>
      <c r="I277" s="78"/>
      <c r="J277" s="104"/>
      <c r="K277" s="105"/>
      <c r="L277" s="106"/>
      <c r="M277" s="104"/>
      <c r="N277" s="105"/>
      <c r="O277" s="106"/>
      <c r="P277" s="76"/>
      <c r="Q277" s="77"/>
      <c r="R277" s="78"/>
      <c r="S277" s="27">
        <f>S265+S276</f>
        <v>559.6</v>
      </c>
      <c r="T277" s="28" t="s">
        <v>16</v>
      </c>
      <c r="U277" s="29">
        <f>U265+U276</f>
        <v>0</v>
      </c>
    </row>
    <row r="278" spans="1:21" x14ac:dyDescent="0.2">
      <c r="E278" s="6"/>
      <c r="F278" s="6"/>
      <c r="G278" s="6"/>
      <c r="H278" s="6"/>
      <c r="I278" s="6"/>
      <c r="J278" s="6"/>
      <c r="K278" s="6"/>
      <c r="L278" s="6"/>
      <c r="M278" s="6"/>
      <c r="N278" s="22"/>
      <c r="O278" s="22"/>
      <c r="P278" s="22"/>
    </row>
  </sheetData>
  <mergeCells count="161">
    <mergeCell ref="P271:R277"/>
    <mergeCell ref="M272:O277"/>
    <mergeCell ref="J272:L277"/>
    <mergeCell ref="D224:F229"/>
    <mergeCell ref="D247:F253"/>
    <mergeCell ref="G247:I253"/>
    <mergeCell ref="J247:L253"/>
    <mergeCell ref="M247:O253"/>
    <mergeCell ref="P247:R253"/>
    <mergeCell ref="P259:R265"/>
    <mergeCell ref="M259:O265"/>
    <mergeCell ref="J259:L265"/>
    <mergeCell ref="G259:I265"/>
    <mergeCell ref="D259:F265"/>
    <mergeCell ref="P223:R229"/>
    <mergeCell ref="G223:I229"/>
    <mergeCell ref="D235:F241"/>
    <mergeCell ref="M235:O241"/>
    <mergeCell ref="P235:R241"/>
    <mergeCell ref="M223:O229"/>
    <mergeCell ref="M187:O193"/>
    <mergeCell ref="G187:I193"/>
    <mergeCell ref="M151:O157"/>
    <mergeCell ref="P151:R157"/>
    <mergeCell ref="P163:R169"/>
    <mergeCell ref="M163:O169"/>
    <mergeCell ref="J80:L85"/>
    <mergeCell ref="J68:L73"/>
    <mergeCell ref="J178:L181"/>
    <mergeCell ref="J167:L169"/>
    <mergeCell ref="J154:L157"/>
    <mergeCell ref="G127:I133"/>
    <mergeCell ref="J104:L109"/>
    <mergeCell ref="M127:O133"/>
    <mergeCell ref="P127:R133"/>
    <mergeCell ref="G103:I109"/>
    <mergeCell ref="M103:O109"/>
    <mergeCell ref="P103:R109"/>
    <mergeCell ref="P115:R121"/>
    <mergeCell ref="M115:O121"/>
    <mergeCell ref="G115:I121"/>
    <mergeCell ref="G152:I157"/>
    <mergeCell ref="G164:I169"/>
    <mergeCell ref="D139:F145"/>
    <mergeCell ref="G139:I145"/>
    <mergeCell ref="J139:L145"/>
    <mergeCell ref="S223:U227"/>
    <mergeCell ref="S235:U239"/>
    <mergeCell ref="S247:U251"/>
    <mergeCell ref="S259:U263"/>
    <mergeCell ref="D199:F205"/>
    <mergeCell ref="G199:I205"/>
    <mergeCell ref="M199:O205"/>
    <mergeCell ref="P199:R205"/>
    <mergeCell ref="D211:F217"/>
    <mergeCell ref="G211:I217"/>
    <mergeCell ref="M211:O217"/>
    <mergeCell ref="P211:R217"/>
    <mergeCell ref="J214:L217"/>
    <mergeCell ref="J203:L205"/>
    <mergeCell ref="D188:F193"/>
    <mergeCell ref="D176:F181"/>
    <mergeCell ref="D164:F169"/>
    <mergeCell ref="D152:F157"/>
    <mergeCell ref="M175:O181"/>
    <mergeCell ref="P175:R181"/>
    <mergeCell ref="P187:R193"/>
    <mergeCell ref="D127:F133"/>
    <mergeCell ref="S270:U275"/>
    <mergeCell ref="S151:U155"/>
    <mergeCell ref="S163:U167"/>
    <mergeCell ref="S175:U179"/>
    <mergeCell ref="S187:U191"/>
    <mergeCell ref="S199:U203"/>
    <mergeCell ref="S211:U215"/>
    <mergeCell ref="A7:C13"/>
    <mergeCell ref="D7:F13"/>
    <mergeCell ref="G7:I13"/>
    <mergeCell ref="S79:U83"/>
    <mergeCell ref="S91:U95"/>
    <mergeCell ref="S103:U107"/>
    <mergeCell ref="S115:U119"/>
    <mergeCell ref="S127:U131"/>
    <mergeCell ref="S139:U143"/>
    <mergeCell ref="S43:U47"/>
    <mergeCell ref="S31:U35"/>
    <mergeCell ref="S19:U23"/>
    <mergeCell ref="M139:O145"/>
    <mergeCell ref="P139:R145"/>
    <mergeCell ref="J128:L133"/>
    <mergeCell ref="D103:F109"/>
    <mergeCell ref="D115:F121"/>
    <mergeCell ref="J116:L121"/>
    <mergeCell ref="J7:L13"/>
    <mergeCell ref="M7:O13"/>
    <mergeCell ref="P7:R13"/>
    <mergeCell ref="P79:R85"/>
    <mergeCell ref="M79:O85"/>
    <mergeCell ref="G79:I85"/>
    <mergeCell ref="D79:F85"/>
    <mergeCell ref="D91:F97"/>
    <mergeCell ref="G91:I97"/>
    <mergeCell ref="M91:O97"/>
    <mergeCell ref="P91:R97"/>
    <mergeCell ref="J92:L97"/>
    <mergeCell ref="D55:F61"/>
    <mergeCell ref="G55:I61"/>
    <mergeCell ref="M55:O61"/>
    <mergeCell ref="P55:R61"/>
    <mergeCell ref="P67:R73"/>
    <mergeCell ref="J56:L61"/>
    <mergeCell ref="S9:U11"/>
    <mergeCell ref="S55:U59"/>
    <mergeCell ref="S67:U71"/>
    <mergeCell ref="A43:C49"/>
    <mergeCell ref="D43:F49"/>
    <mergeCell ref="G43:I49"/>
    <mergeCell ref="M43:O49"/>
    <mergeCell ref="P43:R49"/>
    <mergeCell ref="J44:L49"/>
    <mergeCell ref="P31:R37"/>
    <mergeCell ref="M31:O37"/>
    <mergeCell ref="J31:L37"/>
    <mergeCell ref="G31:I37"/>
    <mergeCell ref="D31:F37"/>
    <mergeCell ref="A31:C37"/>
    <mergeCell ref="A19:C25"/>
    <mergeCell ref="D19:F25"/>
    <mergeCell ref="G19:I25"/>
    <mergeCell ref="J19:L25"/>
    <mergeCell ref="M19:O25"/>
    <mergeCell ref="P19:R25"/>
    <mergeCell ref="M67:O73"/>
    <mergeCell ref="G67:I73"/>
    <mergeCell ref="D67:F73"/>
    <mergeCell ref="A55:C61"/>
    <mergeCell ref="A67:C73"/>
    <mergeCell ref="A79:C85"/>
    <mergeCell ref="A91:C97"/>
    <mergeCell ref="A103:C109"/>
    <mergeCell ref="A115:C121"/>
    <mergeCell ref="A127:C133"/>
    <mergeCell ref="A139:C145"/>
    <mergeCell ref="A151:C157"/>
    <mergeCell ref="A235:C241"/>
    <mergeCell ref="G237:I241"/>
    <mergeCell ref="J236:L241"/>
    <mergeCell ref="A247:C253"/>
    <mergeCell ref="A259:C265"/>
    <mergeCell ref="A271:C277"/>
    <mergeCell ref="A163:C169"/>
    <mergeCell ref="A175:C181"/>
    <mergeCell ref="G176:I181"/>
    <mergeCell ref="A187:C193"/>
    <mergeCell ref="J190:L193"/>
    <mergeCell ref="A199:C205"/>
    <mergeCell ref="A211:C217"/>
    <mergeCell ref="A223:C229"/>
    <mergeCell ref="J226:L229"/>
    <mergeCell ref="D271:F277"/>
    <mergeCell ref="G271:I277"/>
  </mergeCells>
  <phoneticPr fontId="0" type="noConversion"/>
  <pageMargins left="0.75" right="0.75" top="1" bottom="1" header="0.5" footer="0.5"/>
  <pageSetup scale="63" fitToHeight="0" orientation="landscape" horizontalDpi="300" r:id="rId1"/>
  <headerFooter alignWithMargins="0">
    <oddHeader>&amp;C&amp;"Arial,Bold"&amp;14MTT 2023 Training Log-Schedule
500 - Saturday</oddHeader>
    <oddFooter>&amp;L&amp;P&amp;CX - Cross Training      SP - Steady Pace
R- Rest Day     PU - Pick up
(#) - Recommended Race
H- Hill Workout
T - Track Workout</oddFooter>
  </headerFooter>
  <rowBreaks count="5" manualBreakCount="5">
    <brk id="49" max="16383" man="1"/>
    <brk id="97" max="16383" man="1"/>
    <brk id="145" max="16383" man="1"/>
    <brk id="193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F32"/>
  <sheetViews>
    <sheetView topLeftCell="A10" workbookViewId="0">
      <selection activeCell="J30" sqref="J30"/>
    </sheetView>
  </sheetViews>
  <sheetFormatPr defaultRowHeight="12.75" x14ac:dyDescent="0.2"/>
  <sheetData>
    <row r="4" spans="2:6" x14ac:dyDescent="0.2">
      <c r="E4" s="19"/>
    </row>
    <row r="5" spans="2:6" x14ac:dyDescent="0.2">
      <c r="C5" s="19" t="s">
        <v>13</v>
      </c>
      <c r="D5" s="19" t="s">
        <v>14</v>
      </c>
    </row>
    <row r="7" spans="2:6" x14ac:dyDescent="0.2">
      <c r="B7">
        <v>1</v>
      </c>
      <c r="C7">
        <f>+'500 - SAT'!S12</f>
        <v>15</v>
      </c>
      <c r="D7">
        <f>+'500 - SAT'!U12</f>
        <v>0</v>
      </c>
      <c r="F7">
        <f>-SUM($C$7:C7)+SUM($D$7:D7)</f>
        <v>-15</v>
      </c>
    </row>
    <row r="8" spans="2:6" x14ac:dyDescent="0.2">
      <c r="B8">
        <f>B7+1</f>
        <v>2</v>
      </c>
      <c r="C8">
        <f>+'500 - SAT'!S24</f>
        <v>13</v>
      </c>
      <c r="D8">
        <f>+'500 - SAT'!U24</f>
        <v>0</v>
      </c>
      <c r="F8">
        <f>-SUM($C$7:C8)+SUM($D$7:D8)</f>
        <v>-28</v>
      </c>
    </row>
    <row r="9" spans="2:6" x14ac:dyDescent="0.2">
      <c r="B9">
        <f t="shared" ref="B9:B29" si="0">B8+1</f>
        <v>3</v>
      </c>
      <c r="C9">
        <f>+'500 - SAT'!S36</f>
        <v>16</v>
      </c>
      <c r="D9">
        <f>+'500 - SAT'!U36</f>
        <v>0</v>
      </c>
      <c r="F9">
        <f>-SUM($C$7:C9)+SUM($D$7:D9)</f>
        <v>-44</v>
      </c>
    </row>
    <row r="10" spans="2:6" x14ac:dyDescent="0.2">
      <c r="B10">
        <f t="shared" si="0"/>
        <v>4</v>
      </c>
      <c r="C10">
        <f>+'500 - SAT'!S48</f>
        <v>18</v>
      </c>
      <c r="D10">
        <f>+'500 - SAT'!U48</f>
        <v>0</v>
      </c>
      <c r="F10">
        <f>-SUM($C$7:C10)+SUM($D$7:D10)</f>
        <v>-62</v>
      </c>
    </row>
    <row r="11" spans="2:6" x14ac:dyDescent="0.2">
      <c r="B11">
        <f t="shared" si="0"/>
        <v>5</v>
      </c>
      <c r="C11">
        <f>+'500 - SAT'!S60</f>
        <v>16.100000000000001</v>
      </c>
      <c r="D11">
        <f>+'500 - SAT'!U60</f>
        <v>0</v>
      </c>
      <c r="F11">
        <f>-SUM($C$7:C11)+SUM($D$7:D11)</f>
        <v>-78.099999999999994</v>
      </c>
    </row>
    <row r="12" spans="2:6" x14ac:dyDescent="0.2">
      <c r="B12">
        <f t="shared" si="0"/>
        <v>6</v>
      </c>
      <c r="C12">
        <f>+'500 - SAT'!S72</f>
        <v>19.100000000000001</v>
      </c>
      <c r="D12">
        <f>+'500 - SAT'!U72</f>
        <v>0</v>
      </c>
      <c r="F12">
        <f>-SUM($C$7:C12)+SUM($D$7:D12)</f>
        <v>-97.199999999999989</v>
      </c>
    </row>
    <row r="13" spans="2:6" x14ac:dyDescent="0.2">
      <c r="B13">
        <f t="shared" si="0"/>
        <v>7</v>
      </c>
      <c r="C13">
        <f>+'500 - SAT'!S84</f>
        <v>21.1</v>
      </c>
      <c r="D13">
        <f>+'500 - SAT'!U84</f>
        <v>0</v>
      </c>
      <c r="F13">
        <f>-SUM($C$7:C13)+SUM($D$7:D13)</f>
        <v>-118.29999999999998</v>
      </c>
    </row>
    <row r="14" spans="2:6" x14ac:dyDescent="0.2">
      <c r="B14">
        <f t="shared" si="0"/>
        <v>8</v>
      </c>
      <c r="C14">
        <f>+'500 - SAT'!S96</f>
        <v>18</v>
      </c>
      <c r="D14">
        <f>+'500 - SAT'!U96</f>
        <v>0</v>
      </c>
      <c r="F14">
        <f>-SUM($C$7:C14)+SUM($D$7:D14)</f>
        <v>-136.29999999999998</v>
      </c>
    </row>
    <row r="15" spans="2:6" x14ac:dyDescent="0.2">
      <c r="B15">
        <f t="shared" si="0"/>
        <v>9</v>
      </c>
      <c r="C15">
        <f>+'500 - SAT'!S108</f>
        <v>22</v>
      </c>
      <c r="D15">
        <f>+'500 - SAT'!U108</f>
        <v>0</v>
      </c>
      <c r="F15">
        <f>-SUM($C$7:C15)+SUM($D$7:D15)</f>
        <v>-158.29999999999998</v>
      </c>
    </row>
    <row r="16" spans="2:6" x14ac:dyDescent="0.2">
      <c r="B16">
        <f t="shared" si="0"/>
        <v>10</v>
      </c>
      <c r="C16">
        <f>+'500 - SAT'!S120</f>
        <v>24</v>
      </c>
      <c r="D16">
        <f>+'500 - SAT'!U120</f>
        <v>0</v>
      </c>
      <c r="F16">
        <f>-SUM($C$7:C16)+SUM($D$7:D16)</f>
        <v>-182.29999999999998</v>
      </c>
    </row>
    <row r="17" spans="2:6" x14ac:dyDescent="0.2">
      <c r="B17">
        <f t="shared" si="0"/>
        <v>11</v>
      </c>
      <c r="C17">
        <f>+'500 - SAT'!S132</f>
        <v>22</v>
      </c>
      <c r="D17">
        <f>+'500 - SAT'!U132</f>
        <v>0</v>
      </c>
      <c r="F17">
        <f>-SUM($C$7:C17)+SUM($D$7:D17)</f>
        <v>-204.29999999999998</v>
      </c>
    </row>
    <row r="18" spans="2:6" x14ac:dyDescent="0.2">
      <c r="B18">
        <f t="shared" si="0"/>
        <v>12</v>
      </c>
      <c r="C18">
        <f>+'500 - SAT'!S144</f>
        <v>25.1</v>
      </c>
      <c r="D18">
        <f>+'500 - SAT'!U144</f>
        <v>0</v>
      </c>
      <c r="F18">
        <f>-SUM($C$7:C18)+SUM($D$7:D18)</f>
        <v>-229.39999999999998</v>
      </c>
    </row>
    <row r="19" spans="2:6" x14ac:dyDescent="0.2">
      <c r="B19">
        <f t="shared" si="0"/>
        <v>13</v>
      </c>
      <c r="C19">
        <f>+'500 - SAT'!S156</f>
        <v>25</v>
      </c>
      <c r="D19">
        <f>+'500 - SAT'!U156</f>
        <v>0</v>
      </c>
      <c r="F19">
        <f>-SUM($C$7:C19)+SUM($D$7:D19)</f>
        <v>-254.39999999999998</v>
      </c>
    </row>
    <row r="20" spans="2:6" x14ac:dyDescent="0.2">
      <c r="B20">
        <f t="shared" si="0"/>
        <v>14</v>
      </c>
      <c r="C20">
        <f>+'500 - SAT'!S168</f>
        <v>28</v>
      </c>
      <c r="D20">
        <f>+'500 - SAT'!U168</f>
        <v>0</v>
      </c>
      <c r="F20">
        <f>-SUM($C$7:C20)+SUM($D$7:D20)</f>
        <v>-282.39999999999998</v>
      </c>
    </row>
    <row r="21" spans="2:6" x14ac:dyDescent="0.2">
      <c r="B21">
        <f t="shared" si="0"/>
        <v>15</v>
      </c>
      <c r="C21">
        <f>+'500 - SAT'!S180</f>
        <v>26</v>
      </c>
      <c r="D21">
        <f>+'500 - SAT'!U180</f>
        <v>0</v>
      </c>
      <c r="F21">
        <f>-SUM($C$7:C21)+SUM($D$7:D21)</f>
        <v>-308.39999999999998</v>
      </c>
    </row>
    <row r="22" spans="2:6" x14ac:dyDescent="0.2">
      <c r="B22">
        <f t="shared" si="0"/>
        <v>16</v>
      </c>
      <c r="C22">
        <f>+'500 - SAT'!S192</f>
        <v>32</v>
      </c>
      <c r="D22">
        <f>+'500 - SAT'!U192</f>
        <v>0</v>
      </c>
      <c r="F22">
        <f>-SUM($C$7:C22)+SUM($D$7:D22)</f>
        <v>-340.4</v>
      </c>
    </row>
    <row r="23" spans="2:6" x14ac:dyDescent="0.2">
      <c r="B23">
        <f t="shared" si="0"/>
        <v>17</v>
      </c>
      <c r="C23">
        <f>+'500 - SAT'!S204</f>
        <v>29</v>
      </c>
      <c r="D23">
        <f>+'500 - SAT'!U204</f>
        <v>0</v>
      </c>
      <c r="F23">
        <f>-SUM($C$7:C23)+SUM($D$7:D23)</f>
        <v>-369.4</v>
      </c>
    </row>
    <row r="24" spans="2:6" x14ac:dyDescent="0.2">
      <c r="B24">
        <f t="shared" si="0"/>
        <v>18</v>
      </c>
      <c r="C24">
        <f>+'500 - SAT'!S216</f>
        <v>36</v>
      </c>
      <c r="D24">
        <f>+'500 - SAT'!U216</f>
        <v>0</v>
      </c>
      <c r="F24">
        <f>-SUM($C$7:C24)+SUM($D$7:D24)</f>
        <v>-405.4</v>
      </c>
    </row>
    <row r="25" spans="2:6" x14ac:dyDescent="0.2">
      <c r="B25">
        <f t="shared" si="0"/>
        <v>19</v>
      </c>
      <c r="C25">
        <f>+'500 - SAT'!S228</f>
        <v>31</v>
      </c>
      <c r="D25">
        <f>+'500 - SAT'!U228</f>
        <v>0</v>
      </c>
      <c r="F25">
        <f>-SUM($C$7:C25)+SUM($D$7:D25)</f>
        <v>-436.4</v>
      </c>
    </row>
    <row r="26" spans="2:6" x14ac:dyDescent="0.2">
      <c r="B26">
        <f t="shared" si="0"/>
        <v>20</v>
      </c>
      <c r="C26">
        <f>+'500 - SAT'!S240</f>
        <v>40</v>
      </c>
      <c r="D26">
        <f>+'500 - SAT'!U240</f>
        <v>0</v>
      </c>
      <c r="F26">
        <f>-SUM($C$7:C26)+SUM($D$7:D26)</f>
        <v>-476.4</v>
      </c>
    </row>
    <row r="27" spans="2:6" x14ac:dyDescent="0.2">
      <c r="B27">
        <f t="shared" si="0"/>
        <v>21</v>
      </c>
      <c r="C27">
        <f>+'500 - SAT'!S252</f>
        <v>29</v>
      </c>
      <c r="D27">
        <f>+'500 - SAT'!U2252</f>
        <v>0</v>
      </c>
      <c r="F27">
        <f>-SUM($C$7:C27)+SUM($D$7:D27)</f>
        <v>-505.4</v>
      </c>
    </row>
    <row r="28" spans="2:6" x14ac:dyDescent="0.2">
      <c r="B28">
        <f t="shared" si="0"/>
        <v>22</v>
      </c>
      <c r="C28">
        <f>+'500 - SAT'!S264</f>
        <v>21</v>
      </c>
      <c r="D28">
        <f>+'500 - SAT'!U264</f>
        <v>0</v>
      </c>
      <c r="F28">
        <f>-SUM($C$7:C28)+SUM($D$7:D28)</f>
        <v>-526.4</v>
      </c>
    </row>
    <row r="29" spans="2:6" x14ac:dyDescent="0.2">
      <c r="B29">
        <f t="shared" si="0"/>
        <v>23</v>
      </c>
      <c r="C29">
        <f>+'500 - SAT'!S276</f>
        <v>33.200000000000003</v>
      </c>
      <c r="D29">
        <f>+'500 - SAT'!U276</f>
        <v>0</v>
      </c>
      <c r="F29">
        <f>-SUM($C$7:C29)+SUM($D$7:D29)</f>
        <v>-559.6</v>
      </c>
    </row>
    <row r="31" spans="2:6" ht="13.5" thickBot="1" x14ac:dyDescent="0.25">
      <c r="C31" s="18">
        <f>SUM(C7:C30)</f>
        <v>559.6</v>
      </c>
      <c r="D31" s="18">
        <f>SUM(D7:D30)</f>
        <v>0</v>
      </c>
      <c r="F31" s="18">
        <f>+D31-C31</f>
        <v>-559.6</v>
      </c>
    </row>
    <row r="32" spans="2:6" ht="13.5" thickTop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500 - SAT</vt:lpstr>
      <vt:lpstr>Summary</vt:lpstr>
      <vt:lpstr>October</vt:lpstr>
      <vt:lpstr>'500 - SAT'!Print_Titles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Carrie Parker</cp:lastModifiedBy>
  <cp:lastPrinted>2022-06-16T17:02:19Z</cp:lastPrinted>
  <dcterms:created xsi:type="dcterms:W3CDTF">1998-01-23T16:10:40Z</dcterms:created>
  <dcterms:modified xsi:type="dcterms:W3CDTF">2023-05-28T00:20:05Z</dcterms:modified>
</cp:coreProperties>
</file>